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3600" windowHeight="20460" tabRatio="660" activeTab="0"/>
  </bookViews>
  <sheets>
    <sheet name="所属団体情報" sheetId="1" r:id="rId1"/>
    <sheet name="TUM参加申込書 男子" sheetId="2" r:id="rId2"/>
    <sheet name="TUM参加申込書 女子" sheetId="3" r:id="rId3"/>
    <sheet name="DMT参加申込書 男子" sheetId="4" r:id="rId4"/>
    <sheet name="DMT参加申込書 女子" sheetId="5" r:id="rId5"/>
    <sheet name="AD&amp;撮影申込書" sheetId="6" r:id="rId6"/>
    <sheet name="帯同審判" sheetId="7" r:id="rId7"/>
    <sheet name="振込金総括表" sheetId="8" r:id="rId8"/>
  </sheets>
  <definedNames/>
  <calcPr fullCalcOnLoad="1"/>
</workbook>
</file>

<file path=xl/comments1.xml><?xml version="1.0" encoding="utf-8"?>
<comments xmlns="http://schemas.openxmlformats.org/spreadsheetml/2006/main">
  <authors>
    <author>Masato Ishida</author>
  </authors>
  <commentList>
    <comment ref="C17" authorId="0">
      <text>
        <r>
          <rPr>
            <b/>
            <sz val="9"/>
            <rFont val="ＭＳ Ｐゴシック"/>
            <family val="0"/>
          </rPr>
          <t>代表者以外の方が振込をする場合にのみ上書き記載してください</t>
        </r>
      </text>
    </comment>
  </commentList>
</comments>
</file>

<file path=xl/comments6.xml><?xml version="1.0" encoding="utf-8"?>
<comments xmlns="http://schemas.openxmlformats.org/spreadsheetml/2006/main">
  <authors>
    <author>Masato Ishida</author>
  </authors>
  <commentList>
    <comment ref="I4" authorId="0">
      <text>
        <r>
          <rPr>
            <b/>
            <sz val="9"/>
            <rFont val="ＭＳ Ｐゴシック"/>
            <family val="0"/>
          </rPr>
          <t>他の所属団体でADを申請している場合、重複を避けるため、※を入れて必要なしとしてください</t>
        </r>
      </text>
    </comment>
  </commentList>
</comments>
</file>

<file path=xl/sharedStrings.xml><?xml version="1.0" encoding="utf-8"?>
<sst xmlns="http://schemas.openxmlformats.org/spreadsheetml/2006/main" count="193" uniqueCount="96">
  <si>
    <t>No.</t>
  </si>
  <si>
    <t>選手氏名</t>
  </si>
  <si>
    <t>選手登録番号</t>
  </si>
  <si>
    <t>№</t>
  </si>
  <si>
    <t>フリガナ</t>
  </si>
  <si>
    <t>氏　　　　　名</t>
  </si>
  <si>
    <t>登録番号(6ケタ)</t>
  </si>
  <si>
    <t>※フリガナもご記入ください。</t>
  </si>
  <si>
    <t>振込金総括表</t>
  </si>
  <si>
    <t>①</t>
  </si>
  <si>
    <t>②</t>
  </si>
  <si>
    <t>③</t>
  </si>
  <si>
    <t>④</t>
  </si>
  <si>
    <t>円</t>
  </si>
  <si>
    <t>男子</t>
  </si>
  <si>
    <t>女子</t>
  </si>
  <si>
    <t>合計</t>
  </si>
  <si>
    <t>単価</t>
  </si>
  <si>
    <t>×</t>
  </si>
  <si>
    <t>円　＝</t>
  </si>
  <si>
    <t>小計</t>
  </si>
  <si>
    <t>　　　　　　※期限までにお振込みがない場合は、参加申込書が無効となります。</t>
  </si>
  <si>
    <t>　　　　　　※期限以降の変更による大会参加費の返金はいたしません。</t>
  </si>
  <si>
    <t>振込方法</t>
  </si>
  <si>
    <t>代表者フリガナ</t>
  </si>
  <si>
    <t>代表者名</t>
  </si>
  <si>
    <t>郵便番号</t>
  </si>
  <si>
    <t>所属団体フリガナ</t>
  </si>
  <si>
    <t>所属団体名</t>
  </si>
  <si>
    <t>E-mail</t>
  </si>
  <si>
    <t>住所 1</t>
  </si>
  <si>
    <t>住所 2</t>
  </si>
  <si>
    <t>振込者フリガナ</t>
  </si>
  <si>
    <t>振込者名</t>
  </si>
  <si>
    <t>所属団体情報</t>
  </si>
  <si>
    <t>参加費用等振込者情報</t>
  </si>
  <si>
    <t>TEL (ハイフンなし)</t>
  </si>
  <si>
    <t>FAX (ハイフンなし)</t>
  </si>
  <si>
    <t>部門</t>
  </si>
  <si>
    <t>選考会</t>
  </si>
  <si>
    <t>生年月日</t>
  </si>
  <si>
    <t>時点の年齢</t>
  </si>
  <si>
    <t>種別</t>
  </si>
  <si>
    <t>※監督・コーチは必ず登録番号を記入してください</t>
  </si>
  <si>
    <t>※そのグループで試技を行う選手が、他の選手のスポッターマットを持っても問題ありません(適切な方を指名ください)</t>
  </si>
  <si>
    <t>※コーチ以外でスポッターマットを持つ方については、危険を回避できると思われる適切な方を指名ください</t>
  </si>
  <si>
    <t>※大会期間中、ADカードがない方は競技フロアに入ることができません</t>
  </si>
  <si>
    <t>※大会当日受付または、申込み期限を過ぎてのAD発行はいたしませんので十分ご注意ください</t>
  </si>
  <si>
    <t>部 門</t>
  </si>
  <si>
    <t>11-12才</t>
  </si>
  <si>
    <t>13-14才</t>
  </si>
  <si>
    <t>15-16才</t>
  </si>
  <si>
    <t>帯同審判</t>
  </si>
  <si>
    <t>大会参加費合計 (A)</t>
  </si>
  <si>
    <t>帯同審判依頼料 (B)</t>
  </si>
  <si>
    <t>　</t>
  </si>
  <si>
    <t>※審判を帯同できる場合は、審判の種別および登録番号を忘れず記入してください</t>
  </si>
  <si>
    <t>監督・コーチAD &amp; 撮影許可証申請</t>
  </si>
  <si>
    <t xml:space="preserve">広告料 (C) </t>
  </si>
  <si>
    <t xml:space="preserve">協賛寄付 (D) </t>
  </si>
  <si>
    <t xml:space="preserve">振込総額 A+B+C+D </t>
  </si>
  <si>
    <t>広告料</t>
  </si>
  <si>
    <t>協賛寄付</t>
  </si>
  <si>
    <t>※何口分かを入力してください</t>
  </si>
  <si>
    <t xml:space="preserve"> x 2,000円</t>
  </si>
  <si>
    <t>※複数のクラブを兼任されている監督・コーチは、いずれかの団体でのみ AD の申込をしてください</t>
  </si>
  <si>
    <t>※コーチ資格のないスポッターおよびトレーナーについては登録番号の記載は必要ありません</t>
  </si>
  <si>
    <t>※選手はこの表に入力しないでください</t>
  </si>
  <si>
    <t>トレーナー</t>
  </si>
  <si>
    <t>スポッター</t>
  </si>
  <si>
    <t>監督・コーチ</t>
  </si>
  <si>
    <t>№</t>
  </si>
  <si>
    <t>フリガナ</t>
  </si>
  <si>
    <t>17才以上</t>
  </si>
  <si>
    <t>例) 2000/1/23</t>
  </si>
  <si>
    <t>選考なし</t>
  </si>
  <si>
    <t>※すべて入力しないとカウントされません</t>
  </si>
  <si>
    <t>ADカード
必要なし</t>
  </si>
  <si>
    <t>※コーチ資格を持たない方だけでのADカード申請はできません。必ずコーチ資格を持った方監督・コートと共に申請してください</t>
  </si>
  <si>
    <r>
      <t>撮影許可 (最大2名</t>
    </r>
    <r>
      <rPr>
        <sz val="11"/>
        <rFont val="メイリオ"/>
        <family val="0"/>
      </rPr>
      <t>まで)</t>
    </r>
  </si>
  <si>
    <t>名</t>
  </si>
  <si>
    <t>タンブリング男子</t>
  </si>
  <si>
    <t>ダブルミニ男子</t>
  </si>
  <si>
    <t>タンブリング</t>
  </si>
  <si>
    <t>ダブルミニ</t>
  </si>
  <si>
    <t>※監督・コーチ 1 名の AD を発行します</t>
  </si>
  <si>
    <t>※スポッター 2 名分の AD を発行します</t>
  </si>
  <si>
    <t>※トレーナー1名の AD を発行します</t>
  </si>
  <si>
    <t>IP</t>
  </si>
  <si>
    <r>
      <t xml:space="preserve">※インドパシフィック選考希望: </t>
    </r>
    <r>
      <rPr>
        <b/>
        <sz val="11"/>
        <rFont val="メイリオ"/>
        <family val="0"/>
      </rPr>
      <t>IP　　</t>
    </r>
    <r>
      <rPr>
        <sz val="11"/>
        <rFont val="メイリオ"/>
        <family val="0"/>
      </rPr>
      <t xml:space="preserve">選考を希望しない: </t>
    </r>
    <r>
      <rPr>
        <b/>
        <sz val="11"/>
        <rFont val="メイリオ"/>
        <family val="0"/>
      </rPr>
      <t>選考なし</t>
    </r>
    <r>
      <rPr>
        <sz val="11"/>
        <rFont val="メイリオ"/>
        <family val="0"/>
      </rPr>
      <t xml:space="preserve"> を選択してください</t>
    </r>
  </si>
  <si>
    <t>タンブリング女子</t>
  </si>
  <si>
    <t>ダブルミニ女子</t>
  </si>
  <si>
    <r>
      <t>　振込期限は、平成27年</t>
    </r>
    <r>
      <rPr>
        <sz val="11"/>
        <rFont val="メイリオ"/>
        <family val="0"/>
      </rPr>
      <t>6月13日（月）までです</t>
    </r>
  </si>
  <si>
    <t>　　　　　　※取扱日ではなく、口座入金の日付けが6月13日までです、ご注意ください。</t>
  </si>
  <si>
    <r>
      <t xml:space="preserve">
振込口座情報      
</t>
    </r>
    <r>
      <rPr>
        <sz val="11"/>
        <rFont val="メイリオ"/>
        <family val="0"/>
      </rPr>
      <t>銀行名　　三菱東京UFJ銀行 渋谷中央支店
支店名　渋谷中央支店      
普通　　　0352258      
口座名義　ザイ) ニホンタイソウキョウカイ      
振込者名　      
※ 振込者名は、頭に「Z2」(ゼットに)を入れ、個人名ではなく団体名を使用ください (振込金の照合ができない場合は無効になりますので十分ご注意ください
※ 振込時に上記のアルファベットが使えない場合、カタカナ・ひらがなでも結構ですが、その際表示が長くなり切れて表示されてしまう場合があります。その際は、団体名が認識できる範囲で短い表記を工夫してください</t>
    </r>
  </si>
  <si>
    <t>第3回タンブリング・ダブルミニトランポリン競技選手権大会</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</si>
</sst>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_ ;_ * \-#,##0_ ;_ * &quot;-&quot;_ ;_ @_ "/>
    <numFmt numFmtId="177" formatCode="#,##0_ "/>
    <numFmt numFmtId="178" formatCode="0_);[Red]\(0\)"/>
    <numFmt numFmtId="179" formatCode="yyyy/mm/dd"/>
    <numFmt numFmtId="180" formatCode="#"/>
  </numFmts>
  <fonts count="56">
    <font>
      <sz val="11"/>
      <name val="ＭＳ Ｐゴシック"/>
      <family val="0"/>
    </font>
    <font>
      <sz val="12"/>
      <color indexed="8"/>
      <name val="本文のフォント"/>
      <family val="0"/>
    </font>
    <font>
      <sz val="10"/>
      <name val="Arial"/>
      <family val="0"/>
    </font>
    <font>
      <sz val="6"/>
      <name val="ＭＳ Ｐゴシック"/>
      <family val="0"/>
    </font>
    <font>
      <sz val="9"/>
      <name val="メイリオ"/>
      <family val="0"/>
    </font>
    <font>
      <b/>
      <sz val="9"/>
      <name val="ＭＳ Ｐゴシック"/>
      <family val="0"/>
    </font>
    <font>
      <sz val="11"/>
      <name val="メイリオ"/>
      <family val="0"/>
    </font>
    <font>
      <b/>
      <sz val="16"/>
      <name val="メイリオ"/>
      <family val="0"/>
    </font>
    <font>
      <b/>
      <sz val="12"/>
      <name val="メイリオ"/>
      <family val="0"/>
    </font>
    <font>
      <b/>
      <sz val="11"/>
      <name val="メイリオ"/>
      <family val="0"/>
    </font>
    <font>
      <sz val="14"/>
      <name val="メイリオ"/>
      <family val="0"/>
    </font>
    <font>
      <b/>
      <sz val="14"/>
      <name val="メイリオ"/>
      <family val="0"/>
    </font>
    <font>
      <sz val="22"/>
      <name val="メイリオ"/>
      <family val="0"/>
    </font>
    <font>
      <sz val="12"/>
      <name val="メイリオ"/>
      <family val="0"/>
    </font>
    <font>
      <u val="single"/>
      <sz val="11"/>
      <color indexed="12"/>
      <name val="ＭＳ Ｐゴシック"/>
      <family val="0"/>
    </font>
    <font>
      <sz val="10"/>
      <name val="メイリオ"/>
      <family val="0"/>
    </font>
    <font>
      <u val="single"/>
      <sz val="11"/>
      <color indexed="39"/>
      <name val="ＭＳ Ｐゴシック"/>
      <family val="0"/>
    </font>
    <font>
      <u val="single"/>
      <sz val="11"/>
      <color indexed="39"/>
      <name val="メイリオ"/>
      <family val="0"/>
    </font>
    <font>
      <sz val="11"/>
      <color indexed="9"/>
      <name val="メイリオ"/>
      <family val="0"/>
    </font>
    <font>
      <b/>
      <sz val="18"/>
      <color indexed="62"/>
      <name val="ＭＳ Ｐゴシック"/>
      <family val="0"/>
    </font>
    <font>
      <b/>
      <sz val="15"/>
      <color indexed="62"/>
      <name val="本文のフォント"/>
      <family val="0"/>
    </font>
    <font>
      <b/>
      <sz val="13"/>
      <color indexed="62"/>
      <name val="本文のフォント"/>
      <family val="0"/>
    </font>
    <font>
      <b/>
      <sz val="11"/>
      <color indexed="62"/>
      <name val="本文のフォント"/>
      <family val="0"/>
    </font>
    <font>
      <sz val="12"/>
      <color indexed="17"/>
      <name val="本文のフォント"/>
      <family val="0"/>
    </font>
    <font>
      <sz val="12"/>
      <color indexed="14"/>
      <name val="本文のフォント"/>
      <family val="0"/>
    </font>
    <font>
      <sz val="12"/>
      <color indexed="60"/>
      <name val="本文のフォント"/>
      <family val="0"/>
    </font>
    <font>
      <sz val="12"/>
      <color indexed="62"/>
      <name val="本文のフォント"/>
      <family val="0"/>
    </font>
    <font>
      <b/>
      <sz val="12"/>
      <color indexed="63"/>
      <name val="本文のフォント"/>
      <family val="0"/>
    </font>
    <font>
      <b/>
      <sz val="12"/>
      <color indexed="52"/>
      <name val="本文のフォント"/>
      <family val="0"/>
    </font>
    <font>
      <sz val="12"/>
      <color indexed="52"/>
      <name val="本文のフォント"/>
      <family val="0"/>
    </font>
    <font>
      <b/>
      <sz val="12"/>
      <color indexed="9"/>
      <name val="本文のフォント"/>
      <family val="0"/>
    </font>
    <font>
      <sz val="12"/>
      <color indexed="10"/>
      <name val="本文のフォント"/>
      <family val="0"/>
    </font>
    <font>
      <i/>
      <sz val="12"/>
      <color indexed="23"/>
      <name val="本文のフォント"/>
      <family val="0"/>
    </font>
    <font>
      <b/>
      <sz val="12"/>
      <color indexed="8"/>
      <name val="本文のフォント"/>
      <family val="0"/>
    </font>
    <font>
      <sz val="12"/>
      <color indexed="9"/>
      <name val="本文のフォント"/>
      <family val="0"/>
    </font>
    <font>
      <sz val="12"/>
      <color theme="1"/>
      <name val="本文のフォント"/>
      <family val="0"/>
    </font>
    <font>
      <sz val="12"/>
      <color theme="0"/>
      <name val="本文のフォント"/>
      <family val="0"/>
    </font>
    <font>
      <sz val="12"/>
      <color rgb="FF9C0006"/>
      <name val="本文のフォント"/>
      <family val="0"/>
    </font>
    <font>
      <b/>
      <sz val="12"/>
      <color rgb="FFFA7D00"/>
      <name val="本文のフォント"/>
      <family val="0"/>
    </font>
    <font>
      <b/>
      <sz val="12"/>
      <color theme="0"/>
      <name val="本文のフォント"/>
      <family val="0"/>
    </font>
    <font>
      <i/>
      <sz val="12"/>
      <color rgb="FF7F7F7F"/>
      <name val="本文のフォント"/>
      <family val="0"/>
    </font>
    <font>
      <sz val="12"/>
      <color rgb="FF006100"/>
      <name val="本文のフォント"/>
      <family val="0"/>
    </font>
    <font>
      <b/>
      <sz val="15"/>
      <color theme="3"/>
      <name val="本文のフォント"/>
      <family val="0"/>
    </font>
    <font>
      <b/>
      <sz val="13"/>
      <color theme="3"/>
      <name val="本文のフォント"/>
      <family val="0"/>
    </font>
    <font>
      <b/>
      <sz val="11"/>
      <color theme="3"/>
      <name val="本文のフォント"/>
      <family val="0"/>
    </font>
    <font>
      <u val="single"/>
      <sz val="11"/>
      <color theme="10"/>
      <name val="ＭＳ Ｐゴシック"/>
      <family val="0"/>
    </font>
    <font>
      <sz val="12"/>
      <color rgb="FF3F3F76"/>
      <name val="本文のフォント"/>
      <family val="0"/>
    </font>
    <font>
      <sz val="12"/>
      <color rgb="FFFA7D00"/>
      <name val="本文のフォント"/>
      <family val="0"/>
    </font>
    <font>
      <sz val="12"/>
      <color rgb="FF9C6500"/>
      <name val="本文のフォント"/>
      <family val="0"/>
    </font>
    <font>
      <b/>
      <sz val="12"/>
      <color rgb="FF3F3F3F"/>
      <name val="本文のフォント"/>
      <family val="0"/>
    </font>
    <font>
      <b/>
      <sz val="18"/>
      <color theme="3"/>
      <name val="Cambria"/>
      <family val="0"/>
    </font>
    <font>
      <b/>
      <sz val="12"/>
      <color theme="1"/>
      <name val="本文のフォント"/>
      <family val="0"/>
    </font>
    <font>
      <sz val="12"/>
      <color rgb="FFFF0000"/>
      <name val="本文のフォント"/>
      <family val="0"/>
    </font>
    <font>
      <u val="single"/>
      <sz val="11"/>
      <color theme="10"/>
      <name val="メイリオ"/>
      <family val="0"/>
    </font>
    <font>
      <sz val="11"/>
      <color theme="0"/>
      <name val="メイリオ"/>
      <family val="0"/>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color indexed="8"/>
      </left>
      <right>
        <color indexed="63"/>
      </right>
      <top style="hair">
        <color indexed="8"/>
      </top>
      <bottom style="thin"/>
    </border>
    <border>
      <left style="hair">
        <color indexed="8"/>
      </left>
      <right>
        <color indexed="63"/>
      </right>
      <top style="thin">
        <color indexed="8"/>
      </top>
      <bottom style="hair">
        <color indexed="8"/>
      </bottom>
    </border>
    <border>
      <left style="thin"/>
      <right>
        <color indexed="63"/>
      </right>
      <top style="thin"/>
      <bottom style="hair"/>
    </border>
    <border>
      <left style="hair"/>
      <right style="thin"/>
      <top style="thin"/>
      <bottom style="hair"/>
    </border>
    <border>
      <left style="thin"/>
      <right>
        <color indexed="63"/>
      </right>
      <top>
        <color indexed="63"/>
      </top>
      <bottom style="thin"/>
    </border>
    <border>
      <left style="hair"/>
      <right style="thin"/>
      <top style="hair"/>
      <bottom style="thin"/>
    </border>
    <border>
      <left style="hair">
        <color indexed="8"/>
      </left>
      <right style="hair">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color indexed="63"/>
      </left>
      <right>
        <color indexed="63"/>
      </right>
      <top style="hair"/>
      <bottom style="hair"/>
    </border>
    <border>
      <left style="hair"/>
      <right style="hair"/>
      <top style="hair"/>
      <bottom style="hair"/>
    </border>
    <border>
      <left style="hair"/>
      <right style="hair"/>
      <top style="hair"/>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style="thin"/>
      <top style="thin"/>
      <bottom>
        <color indexed="63"/>
      </bottom>
    </border>
    <border>
      <left>
        <color indexed="63"/>
      </left>
      <right>
        <color indexed="63"/>
      </right>
      <top style="thin"/>
      <bottom>
        <color indexed="63"/>
      </bottom>
    </border>
    <border>
      <left style="hair"/>
      <right style="hair"/>
      <top style="thin"/>
      <bottom>
        <color indexed="63"/>
      </bottom>
    </border>
    <border>
      <left style="thin"/>
      <right>
        <color indexed="63"/>
      </right>
      <top style="medium"/>
      <bottom style="hair"/>
    </border>
    <border>
      <left>
        <color indexed="63"/>
      </left>
      <right>
        <color indexed="63"/>
      </right>
      <top style="medium"/>
      <bottom style="hair"/>
    </border>
    <border>
      <left style="hair"/>
      <right style="hair"/>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style="medium"/>
    </border>
    <border>
      <left style="hair"/>
      <right>
        <color indexed="63"/>
      </right>
      <top style="hair"/>
      <bottom style="medium"/>
    </border>
    <border>
      <left>
        <color indexed="63"/>
      </left>
      <right style="medium"/>
      <top style="hair"/>
      <bottom style="medium"/>
    </border>
    <border>
      <left>
        <color indexed="63"/>
      </left>
      <right>
        <color indexed="63"/>
      </right>
      <top style="hair"/>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thin"/>
      <right style="hair">
        <color indexed="8"/>
      </right>
      <top style="thin">
        <color indexed="8"/>
      </top>
      <bottom style="hair">
        <color indexed="8"/>
      </bottom>
    </border>
    <border>
      <left style="thin"/>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style="thin"/>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thin">
        <color indexed="8"/>
      </right>
      <top>
        <color indexed="63"/>
      </top>
      <bottom style="thin"/>
    </border>
    <border>
      <left style="thin"/>
      <right style="hair">
        <color indexed="8"/>
      </right>
      <top>
        <color indexed="63"/>
      </top>
      <bottom>
        <color indexed="63"/>
      </bottom>
    </border>
    <border>
      <left style="thin"/>
      <right style="hair">
        <color indexed="8"/>
      </right>
      <top>
        <color indexed="63"/>
      </top>
      <bottom style="thin">
        <color indexed="8"/>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color indexed="63"/>
      </left>
      <right style="hair"/>
      <top style="hair"/>
      <bottom style="medium"/>
    </border>
    <border>
      <left>
        <color indexed="63"/>
      </left>
      <right style="hair"/>
      <top style="hair"/>
      <bottom style="hair"/>
    </border>
    <border>
      <left style="hair"/>
      <right>
        <color indexed="63"/>
      </right>
      <top style="thin"/>
      <bottom>
        <color indexed="63"/>
      </bottom>
    </border>
    <border>
      <left>
        <color indexed="63"/>
      </left>
      <right style="hair"/>
      <top style="thin"/>
      <bottom>
        <color indexed="63"/>
      </bottom>
    </border>
    <border>
      <left>
        <color indexed="63"/>
      </left>
      <right style="hair"/>
      <top style="medium"/>
      <bottom style="hair"/>
    </border>
    <border>
      <left>
        <color indexed="63"/>
      </left>
      <right style="hair"/>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0" fillId="0" borderId="0" applyFont="0" applyFill="0" applyBorder="0" applyAlignment="0" applyProtection="0"/>
    <xf numFmtId="176" fontId="2" fillId="0" borderId="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176" fontId="2" fillId="0" borderId="0" applyFill="0" applyBorder="0" applyAlignment="0" applyProtection="0"/>
  </cellStyleXfs>
  <cellXfs count="224">
    <xf numFmtId="0" fontId="0" fillId="0" borderId="0" xfId="0" applyAlignment="1">
      <alignment/>
    </xf>
    <xf numFmtId="0" fontId="4" fillId="0" borderId="0" xfId="0" applyFont="1" applyAlignment="1">
      <alignment/>
    </xf>
    <xf numFmtId="0" fontId="6" fillId="33" borderId="0" xfId="0" applyFont="1" applyFill="1" applyAlignment="1">
      <alignment/>
    </xf>
    <xf numFmtId="0" fontId="6" fillId="34" borderId="0" xfId="0" applyFont="1" applyFill="1" applyAlignment="1">
      <alignment/>
    </xf>
    <xf numFmtId="0" fontId="9" fillId="33" borderId="10" xfId="0" applyFont="1" applyFill="1" applyBorder="1" applyAlignment="1">
      <alignment horizontal="right" vertical="center"/>
    </xf>
    <xf numFmtId="0" fontId="9" fillId="33" borderId="0" xfId="0" applyFont="1" applyFill="1" applyBorder="1" applyAlignment="1">
      <alignment horizontal="right" vertical="center"/>
    </xf>
    <xf numFmtId="0" fontId="53" fillId="33" borderId="0" xfId="52" applyFont="1" applyFill="1" applyBorder="1" applyAlignment="1" applyProtection="1">
      <alignment horizontal="left" vertical="center"/>
      <protection/>
    </xf>
    <xf numFmtId="0" fontId="6" fillId="33" borderId="0" xfId="0" applyFont="1" applyFill="1" applyBorder="1" applyAlignment="1">
      <alignment horizontal="left" vertical="center"/>
    </xf>
    <xf numFmtId="0" fontId="6" fillId="0" borderId="0" xfId="0" applyFont="1" applyAlignment="1">
      <alignment/>
    </xf>
    <xf numFmtId="0" fontId="6"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xf>
    <xf numFmtId="0" fontId="10"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top"/>
      <protection locked="0"/>
    </xf>
    <xf numFmtId="0" fontId="6" fillId="0" borderId="0" xfId="0" applyFont="1" applyAlignment="1">
      <alignment vertical="top"/>
    </xf>
    <xf numFmtId="0" fontId="12"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0" xfId="0" applyFont="1" applyBorder="1" applyAlignment="1">
      <alignment vertical="center"/>
    </xf>
    <xf numFmtId="0" fontId="13" fillId="0" borderId="0" xfId="0" applyFont="1" applyBorder="1" applyAlignment="1">
      <alignment horizontal="center" vertical="center"/>
    </xf>
    <xf numFmtId="0" fontId="6" fillId="0" borderId="0" xfId="0" applyFont="1" applyFill="1" applyAlignment="1">
      <alignment/>
    </xf>
    <xf numFmtId="0" fontId="9" fillId="0" borderId="17" xfId="0"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0" borderId="0" xfId="0" applyFont="1" applyAlignment="1">
      <alignment vertical="center"/>
    </xf>
    <xf numFmtId="0" fontId="54" fillId="0" borderId="0" xfId="0" applyFont="1" applyAlignment="1" applyProtection="1">
      <alignment/>
      <protection hidden="1"/>
    </xf>
    <xf numFmtId="0" fontId="4" fillId="0" borderId="2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179" fontId="9" fillId="0" borderId="17" xfId="0" applyNumberFormat="1" applyFont="1" applyBorder="1" applyAlignment="1">
      <alignment horizontal="center" vertical="center"/>
    </xf>
    <xf numFmtId="0" fontId="9" fillId="0" borderId="24" xfId="0" applyFont="1" applyBorder="1" applyAlignment="1">
      <alignment horizontal="center" vertical="center"/>
    </xf>
    <xf numFmtId="14" fontId="9" fillId="0" borderId="25" xfId="0" applyNumberFormat="1" applyFont="1" applyBorder="1" applyAlignment="1">
      <alignment horizontal="center" vertical="center"/>
    </xf>
    <xf numFmtId="0" fontId="54" fillId="0" borderId="0" xfId="0" applyFont="1" applyBorder="1" applyAlignment="1" applyProtection="1">
      <alignment horizontal="left" vertical="center"/>
      <protection hidden="1"/>
    </xf>
    <xf numFmtId="0" fontId="13" fillId="0" borderId="26" xfId="0" applyFont="1" applyBorder="1" applyAlignment="1">
      <alignment horizontal="center" vertical="center"/>
    </xf>
    <xf numFmtId="0" fontId="13" fillId="36" borderId="27" xfId="0" applyFont="1" applyFill="1" applyBorder="1" applyAlignment="1">
      <alignment horizontal="center" vertical="center"/>
    </xf>
    <xf numFmtId="0" fontId="13" fillId="36" borderId="27" xfId="0" applyFont="1" applyFill="1" applyBorder="1" applyAlignment="1">
      <alignment vertical="center"/>
    </xf>
    <xf numFmtId="0" fontId="13" fillId="36" borderId="28" xfId="0" applyFont="1" applyFill="1" applyBorder="1" applyAlignment="1">
      <alignment horizontal="center" vertical="center"/>
    </xf>
    <xf numFmtId="0" fontId="13" fillId="36" borderId="28" xfId="0" applyFont="1" applyFill="1" applyBorder="1" applyAlignment="1">
      <alignment vertical="center"/>
    </xf>
    <xf numFmtId="0" fontId="13" fillId="0" borderId="0" xfId="0" applyFont="1" applyAlignment="1">
      <alignment/>
    </xf>
    <xf numFmtId="177" fontId="8" fillId="36" borderId="29" xfId="0" applyNumberFormat="1" applyFont="1" applyFill="1" applyBorder="1" applyAlignment="1" applyProtection="1">
      <alignment vertical="center"/>
      <protection hidden="1"/>
    </xf>
    <xf numFmtId="0" fontId="15" fillId="0" borderId="30" xfId="0" applyFont="1" applyBorder="1" applyAlignment="1">
      <alignment vertical="center"/>
    </xf>
    <xf numFmtId="0" fontId="15"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horizontal="center" vertical="center"/>
    </xf>
    <xf numFmtId="0" fontId="13" fillId="0" borderId="0" xfId="0" applyFont="1" applyBorder="1" applyAlignment="1">
      <alignment/>
    </xf>
    <xf numFmtId="177" fontId="15" fillId="0" borderId="0" xfId="0" applyNumberFormat="1"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6" fillId="0" borderId="30" xfId="0" applyFont="1" applyBorder="1" applyAlignment="1">
      <alignment vertical="center"/>
    </xf>
    <xf numFmtId="0" fontId="6" fillId="0" borderId="33" xfId="0" applyFont="1" applyBorder="1" applyAlignment="1">
      <alignment/>
    </xf>
    <xf numFmtId="0" fontId="6" fillId="0" borderId="34" xfId="0" applyFont="1" applyBorder="1" applyAlignment="1">
      <alignment/>
    </xf>
    <xf numFmtId="0" fontId="6" fillId="0" borderId="35" xfId="0" applyFont="1" applyBorder="1" applyAlignment="1">
      <alignment/>
    </xf>
    <xf numFmtId="0" fontId="6" fillId="0" borderId="36" xfId="0" applyFont="1" applyBorder="1" applyAlignment="1">
      <alignment/>
    </xf>
    <xf numFmtId="0" fontId="6" fillId="0" borderId="15" xfId="0" applyFont="1" applyBorder="1" applyAlignment="1">
      <alignment/>
    </xf>
    <xf numFmtId="0" fontId="6" fillId="0" borderId="37" xfId="0" applyFont="1" applyBorder="1" applyAlignment="1">
      <alignment/>
    </xf>
    <xf numFmtId="0" fontId="6" fillId="0" borderId="38" xfId="0" applyFont="1" applyBorder="1" applyAlignment="1">
      <alignment/>
    </xf>
    <xf numFmtId="0" fontId="6" fillId="0" borderId="0" xfId="0" applyFont="1" applyAlignment="1">
      <alignment horizontal="left" indent="2"/>
    </xf>
    <xf numFmtId="0" fontId="15" fillId="0" borderId="0" xfId="0" applyFont="1" applyAlignment="1">
      <alignment vertical="top"/>
    </xf>
    <xf numFmtId="177" fontId="13" fillId="36" borderId="27" xfId="0" applyNumberFormat="1" applyFont="1" applyFill="1" applyBorder="1" applyAlignment="1" applyProtection="1">
      <alignment vertical="center"/>
      <protection hidden="1"/>
    </xf>
    <xf numFmtId="177" fontId="13" fillId="36" borderId="28" xfId="0" applyNumberFormat="1" applyFont="1" applyFill="1" applyBorder="1" applyAlignment="1" applyProtection="1">
      <alignment vertical="center"/>
      <protection hidden="1"/>
    </xf>
    <xf numFmtId="177" fontId="8" fillId="0" borderId="0" xfId="0" applyNumberFormat="1" applyFont="1" applyFill="1" applyBorder="1" applyAlignment="1" applyProtection="1">
      <alignment vertical="center"/>
      <protection hidden="1"/>
    </xf>
    <xf numFmtId="177" fontId="15" fillId="0" borderId="0" xfId="0" applyNumberFormat="1" applyFont="1" applyFill="1" applyBorder="1" applyAlignment="1" applyProtection="1">
      <alignment vertical="center"/>
      <protection hidden="1"/>
    </xf>
    <xf numFmtId="177" fontId="13" fillId="36" borderId="39" xfId="0" applyNumberFormat="1" applyFont="1" applyFill="1" applyBorder="1" applyAlignment="1">
      <alignment horizontal="center" vertical="center"/>
    </xf>
    <xf numFmtId="0" fontId="6" fillId="35" borderId="10" xfId="0" applyFont="1" applyFill="1" applyBorder="1" applyAlignment="1" applyProtection="1">
      <alignment horizontal="center"/>
      <protection hidden="1" locked="0"/>
    </xf>
    <xf numFmtId="0" fontId="10" fillId="35" borderId="10" xfId="0" applyFont="1" applyFill="1" applyBorder="1" applyAlignment="1" applyProtection="1">
      <alignment horizontal="center" vertical="center"/>
      <protection hidden="1" locked="0"/>
    </xf>
    <xf numFmtId="0" fontId="6" fillId="0" borderId="30" xfId="0" applyFont="1" applyBorder="1" applyAlignment="1">
      <alignment horizontal="center" vertical="center"/>
    </xf>
    <xf numFmtId="0" fontId="13" fillId="0" borderId="40" xfId="0" applyFont="1" applyBorder="1" applyAlignment="1">
      <alignment vertical="center" textRotation="255"/>
    </xf>
    <xf numFmtId="0" fontId="6" fillId="35" borderId="10" xfId="0" applyFont="1" applyFill="1" applyBorder="1" applyAlignment="1" applyProtection="1">
      <alignment horizontal="center"/>
      <protection locked="0"/>
    </xf>
    <xf numFmtId="0" fontId="10" fillId="35" borderId="10" xfId="0" applyFont="1" applyFill="1" applyBorder="1" applyAlignment="1" applyProtection="1">
      <alignment horizontal="center" vertical="center"/>
      <protection locked="0"/>
    </xf>
    <xf numFmtId="0" fontId="6" fillId="0" borderId="12" xfId="0" applyFont="1" applyBorder="1" applyAlignment="1" applyProtection="1">
      <alignment horizontal="center" vertical="top"/>
      <protection locked="0"/>
    </xf>
    <xf numFmtId="0" fontId="10" fillId="0" borderId="11" xfId="0" applyFont="1" applyBorder="1" applyAlignment="1" applyProtection="1">
      <alignment horizontal="center" vertical="center"/>
      <protection locked="0"/>
    </xf>
    <xf numFmtId="0" fontId="6" fillId="0" borderId="0" xfId="0" applyFont="1" applyAlignment="1" applyProtection="1">
      <alignment/>
      <protection hidden="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177" fontId="13" fillId="36" borderId="44" xfId="0" applyNumberFormat="1" applyFont="1" applyFill="1" applyBorder="1" applyAlignment="1">
      <alignment horizontal="center" vertical="center"/>
    </xf>
    <xf numFmtId="0" fontId="13" fillId="36" borderId="45" xfId="0" applyFont="1" applyFill="1" applyBorder="1" applyAlignment="1">
      <alignment horizontal="center" vertical="center"/>
    </xf>
    <xf numFmtId="0" fontId="13" fillId="36" borderId="45" xfId="0" applyFont="1" applyFill="1" applyBorder="1" applyAlignment="1">
      <alignment vertical="center"/>
    </xf>
    <xf numFmtId="177" fontId="13" fillId="36" borderId="45" xfId="0" applyNumberFormat="1" applyFont="1" applyFill="1" applyBorder="1" applyAlignment="1" applyProtection="1">
      <alignment vertical="center"/>
      <protection hidden="1"/>
    </xf>
    <xf numFmtId="0" fontId="13" fillId="0" borderId="46"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horizontal="center" vertical="center"/>
    </xf>
    <xf numFmtId="177" fontId="13" fillId="36" borderId="49" xfId="0" applyNumberFormat="1" applyFont="1" applyFill="1" applyBorder="1" applyAlignment="1">
      <alignment horizontal="center" vertical="center"/>
    </xf>
    <xf numFmtId="0" fontId="13" fillId="0" borderId="50" xfId="0" applyFont="1" applyBorder="1" applyAlignment="1">
      <alignment vertical="center"/>
    </xf>
    <xf numFmtId="0" fontId="13" fillId="0" borderId="44" xfId="0" applyFont="1" applyBorder="1" applyAlignment="1">
      <alignment horizontal="center" vertical="center"/>
    </xf>
    <xf numFmtId="0" fontId="13" fillId="0" borderId="51" xfId="0" applyFont="1" applyBorder="1" applyAlignment="1">
      <alignment horizontal="center" vertical="center"/>
    </xf>
    <xf numFmtId="177" fontId="13" fillId="36" borderId="52" xfId="0" applyNumberFormat="1" applyFont="1" applyFill="1" applyBorder="1" applyAlignment="1" applyProtection="1">
      <alignment horizontal="center" vertical="center"/>
      <protection hidden="1"/>
    </xf>
    <xf numFmtId="177" fontId="13" fillId="36" borderId="53" xfId="0" applyNumberFormat="1" applyFont="1" applyFill="1" applyBorder="1" applyAlignment="1" applyProtection="1">
      <alignment horizontal="center" vertical="center"/>
      <protection hidden="1"/>
    </xf>
    <xf numFmtId="0" fontId="6" fillId="0" borderId="0" xfId="0" applyFont="1" applyAlignment="1">
      <alignment/>
    </xf>
    <xf numFmtId="0" fontId="6" fillId="37" borderId="0" xfId="0" applyFont="1" applyFill="1" applyAlignment="1">
      <alignment/>
    </xf>
    <xf numFmtId="180" fontId="6" fillId="35" borderId="10" xfId="0" applyNumberFormat="1" applyFont="1" applyFill="1" applyBorder="1" applyAlignment="1" applyProtection="1">
      <alignment horizontal="center" vertical="center"/>
      <protection hidden="1" locked="0"/>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6" fillId="35" borderId="10" xfId="0" applyFont="1" applyFill="1" applyBorder="1" applyAlignment="1" applyProtection="1">
      <alignment horizontal="center" vertical="center"/>
      <protection locked="0"/>
    </xf>
    <xf numFmtId="0" fontId="54" fillId="0" borderId="0" xfId="0" applyFont="1" applyFill="1" applyAlignment="1" applyProtection="1">
      <alignment/>
      <protection hidden="1"/>
    </xf>
    <xf numFmtId="0" fontId="54" fillId="0" borderId="0" xfId="0" applyFont="1" applyFill="1" applyAlignment="1" applyProtection="1">
      <alignment/>
      <protection hidden="1"/>
    </xf>
    <xf numFmtId="0" fontId="54" fillId="0" borderId="0" xfId="0" applyFont="1" applyFill="1" applyAlignment="1" applyProtection="1">
      <alignment vertical="top"/>
      <protection hidden="1"/>
    </xf>
    <xf numFmtId="177" fontId="13" fillId="0" borderId="45" xfId="0" applyNumberFormat="1" applyFont="1" applyFill="1" applyBorder="1" applyAlignment="1" applyProtection="1">
      <alignment horizontal="center" vertical="center"/>
      <protection hidden="1"/>
    </xf>
    <xf numFmtId="177" fontId="13" fillId="0" borderId="27" xfId="0" applyNumberFormat="1" applyFont="1" applyFill="1" applyBorder="1" applyAlignment="1" applyProtection="1">
      <alignment horizontal="center" vertical="center"/>
      <protection hidden="1"/>
    </xf>
    <xf numFmtId="177" fontId="13" fillId="0" borderId="28" xfId="0" applyNumberFormat="1" applyFont="1" applyFill="1" applyBorder="1" applyAlignment="1" applyProtection="1">
      <alignment horizontal="center" vertical="center"/>
      <protection hidden="1"/>
    </xf>
    <xf numFmtId="0" fontId="10" fillId="35" borderId="54" xfId="0" applyFont="1" applyFill="1" applyBorder="1" applyAlignment="1" applyProtection="1">
      <alignment horizontal="left" vertical="center"/>
      <protection locked="0"/>
    </xf>
    <xf numFmtId="0" fontId="10" fillId="35" borderId="55" xfId="0" applyFont="1" applyFill="1" applyBorder="1" applyAlignment="1" applyProtection="1">
      <alignment horizontal="left" vertical="center"/>
      <protection locked="0"/>
    </xf>
    <xf numFmtId="0" fontId="10" fillId="35" borderId="54" xfId="0" applyFont="1" applyFill="1" applyBorder="1" applyAlignment="1" applyProtection="1">
      <alignment horizontal="left" vertical="center"/>
      <protection locked="0"/>
    </xf>
    <xf numFmtId="0" fontId="7" fillId="33" borderId="0" xfId="0" applyFont="1" applyFill="1" applyAlignment="1">
      <alignment horizontal="center"/>
    </xf>
    <xf numFmtId="180" fontId="6" fillId="35" borderId="10" xfId="0" applyNumberFormat="1" applyFont="1" applyFill="1" applyBorder="1" applyAlignment="1" applyProtection="1">
      <alignment horizontal="left" vertical="center"/>
      <protection hidden="1" locked="0"/>
    </xf>
    <xf numFmtId="180" fontId="53" fillId="35" borderId="10" xfId="52" applyNumberFormat="1" applyFont="1" applyFill="1" applyBorder="1" applyAlignment="1" applyProtection="1">
      <alignment horizontal="left" vertical="center"/>
      <protection hidden="1" locked="0"/>
    </xf>
    <xf numFmtId="0" fontId="8" fillId="33" borderId="10" xfId="0" applyFont="1" applyFill="1" applyBorder="1" applyAlignment="1">
      <alignment horizontal="center"/>
    </xf>
    <xf numFmtId="0" fontId="8" fillId="33" borderId="10" xfId="0" applyFont="1" applyFill="1" applyBorder="1" applyAlignment="1">
      <alignment horizontal="center" vertical="center"/>
    </xf>
    <xf numFmtId="0" fontId="10" fillId="35" borderId="54" xfId="0" applyFont="1" applyFill="1" applyBorder="1" applyAlignment="1" applyProtection="1">
      <alignment horizontal="left" vertical="center"/>
      <protection hidden="1" locked="0"/>
    </xf>
    <xf numFmtId="0" fontId="10" fillId="35" borderId="55" xfId="0" applyFont="1" applyFill="1" applyBorder="1" applyAlignment="1" applyProtection="1">
      <alignment horizontal="left" vertical="center"/>
      <protection hidden="1" locked="0"/>
    </xf>
    <xf numFmtId="0" fontId="10"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49" fontId="6" fillId="35" borderId="10" xfId="0" applyNumberFormat="1" applyFont="1" applyFill="1" applyBorder="1" applyAlignment="1" applyProtection="1">
      <alignment horizontal="left" vertical="center"/>
      <protection locked="0"/>
    </xf>
    <xf numFmtId="49" fontId="6" fillId="35" borderId="10" xfId="0" applyNumberFormat="1" applyFont="1" applyFill="1" applyBorder="1" applyAlignment="1" applyProtection="1">
      <alignment horizontal="left" vertical="center"/>
      <protection locked="0"/>
    </xf>
    <xf numFmtId="0" fontId="53" fillId="35" borderId="10" xfId="52" applyFont="1" applyFill="1" applyBorder="1" applyAlignment="1" applyProtection="1">
      <alignment horizontal="left" vertical="center"/>
      <protection locked="0"/>
    </xf>
    <xf numFmtId="0" fontId="6" fillId="35" borderId="10" xfId="0" applyFont="1" applyFill="1" applyBorder="1" applyAlignment="1" applyProtection="1">
      <alignment horizontal="left" vertical="center"/>
      <protection locked="0"/>
    </xf>
    <xf numFmtId="0" fontId="6" fillId="0" borderId="0" xfId="0" applyFont="1" applyAlignment="1" applyProtection="1">
      <alignment horizontal="left" vertical="top"/>
      <protection hidden="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36" borderId="60" xfId="0" applyFont="1" applyFill="1" applyBorder="1" applyAlignment="1" applyProtection="1">
      <alignment horizontal="center" vertical="center" wrapText="1"/>
      <protection hidden="1"/>
    </xf>
    <xf numFmtId="0" fontId="6" fillId="36" borderId="59" xfId="0" applyFont="1" applyFill="1" applyBorder="1" applyAlignment="1" applyProtection="1">
      <alignment horizontal="center" vertical="center" wrapText="1"/>
      <protection hidden="1"/>
    </xf>
    <xf numFmtId="179" fontId="6" fillId="0" borderId="58" xfId="0" applyNumberFormat="1" applyFont="1" applyBorder="1" applyAlignment="1" applyProtection="1">
      <alignment horizontal="center" vertical="center" wrapText="1"/>
      <protection locked="0"/>
    </xf>
    <xf numFmtId="179" fontId="6" fillId="0" borderId="24" xfId="0" applyNumberFormat="1" applyFont="1" applyBorder="1" applyAlignment="1" applyProtection="1">
      <alignment horizontal="center" vertical="center" wrapText="1"/>
      <protection locked="0"/>
    </xf>
    <xf numFmtId="49" fontId="6" fillId="36" borderId="58" xfId="0" applyNumberFormat="1" applyFont="1" applyFill="1" applyBorder="1" applyAlignment="1" applyProtection="1">
      <alignment horizontal="center" vertical="center" wrapText="1"/>
      <protection hidden="1"/>
    </xf>
    <xf numFmtId="49" fontId="6" fillId="36" borderId="24" xfId="0" applyNumberFormat="1" applyFont="1" applyFill="1" applyBorder="1" applyAlignment="1" applyProtection="1">
      <alignment horizontal="center" vertical="center" wrapText="1"/>
      <protection hidden="1"/>
    </xf>
    <xf numFmtId="178" fontId="6" fillId="0" borderId="61" xfId="0" applyNumberFormat="1" applyFont="1" applyBorder="1" applyAlignment="1" applyProtection="1">
      <alignment vertical="center"/>
      <protection locked="0"/>
    </xf>
    <xf numFmtId="178" fontId="6" fillId="0" borderId="62" xfId="0" applyNumberFormat="1" applyFont="1" applyBorder="1" applyAlignment="1" applyProtection="1">
      <alignment vertical="center"/>
      <protection locked="0"/>
    </xf>
    <xf numFmtId="0" fontId="6" fillId="36" borderId="58" xfId="0" applyNumberFormat="1" applyFont="1" applyFill="1" applyBorder="1" applyAlignment="1" applyProtection="1">
      <alignment horizontal="center" vertical="center" wrapText="1"/>
      <protection hidden="1"/>
    </xf>
    <xf numFmtId="0" fontId="6" fillId="36" borderId="24" xfId="0" applyNumberFormat="1" applyFont="1" applyFill="1" applyBorder="1" applyAlignment="1" applyProtection="1">
      <alignment horizontal="center" vertical="center" wrapText="1"/>
      <protection hidden="1"/>
    </xf>
    <xf numFmtId="179" fontId="6" fillId="0" borderId="58" xfId="0" applyNumberFormat="1" applyFont="1" applyBorder="1" applyAlignment="1" applyProtection="1">
      <alignment horizontal="center" vertical="center" wrapText="1"/>
      <protection locked="0"/>
    </xf>
    <xf numFmtId="180" fontId="11" fillId="0" borderId="0" xfId="0" applyNumberFormat="1" applyFont="1" applyAlignment="1" applyProtection="1">
      <alignment horizontal="center" vertical="center"/>
      <protection hidden="1"/>
    </xf>
    <xf numFmtId="0" fontId="6" fillId="0" borderId="0" xfId="0" applyFont="1" applyBorder="1" applyAlignment="1">
      <alignment horizontal="left" vertical="center" shrinkToFit="1"/>
    </xf>
    <xf numFmtId="0" fontId="11" fillId="38" borderId="10" xfId="0" applyFont="1" applyFill="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1" fillId="39" borderId="10" xfId="0" applyFont="1" applyFill="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10" fillId="0" borderId="53" xfId="0" applyFont="1" applyBorder="1" applyAlignment="1" applyProtection="1">
      <alignment horizontal="center" vertical="center"/>
      <protection locked="0"/>
    </xf>
    <xf numFmtId="0" fontId="6" fillId="0" borderId="40" xfId="0" applyFont="1" applyBorder="1" applyAlignment="1">
      <alignment horizontal="center" vertical="center"/>
    </xf>
    <xf numFmtId="0" fontId="6" fillId="0" borderId="70" xfId="0" applyFont="1" applyBorder="1" applyAlignment="1">
      <alignment horizontal="center" vertical="center"/>
    </xf>
    <xf numFmtId="0" fontId="6" fillId="0" borderId="40"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13" fillId="0" borderId="71" xfId="0" applyFont="1" applyBorder="1" applyAlignment="1" applyProtection="1">
      <alignment horizontal="center" vertical="center"/>
      <protection/>
    </xf>
    <xf numFmtId="0" fontId="13" fillId="0" borderId="72" xfId="0" applyFont="1" applyBorder="1" applyAlignment="1" applyProtection="1">
      <alignment horizontal="center" vertical="center"/>
      <protection/>
    </xf>
    <xf numFmtId="0" fontId="13" fillId="0" borderId="73" xfId="0" applyFont="1" applyBorder="1" applyAlignment="1" applyProtection="1">
      <alignment horizontal="center" vertical="center"/>
      <protection/>
    </xf>
    <xf numFmtId="0" fontId="13" fillId="0" borderId="74" xfId="0" applyFont="1" applyBorder="1" applyAlignment="1" applyProtection="1">
      <alignment horizontal="center" vertical="center"/>
      <protection/>
    </xf>
    <xf numFmtId="0" fontId="13" fillId="0" borderId="75" xfId="0" applyFont="1" applyBorder="1" applyAlignment="1" applyProtection="1">
      <alignment horizontal="center" vertical="center"/>
      <protection/>
    </xf>
    <xf numFmtId="0" fontId="13" fillId="0" borderId="76" xfId="0" applyFont="1" applyBorder="1" applyAlignment="1" applyProtection="1">
      <alignment horizontal="center" vertical="center"/>
      <protection/>
    </xf>
    <xf numFmtId="180" fontId="7" fillId="0" borderId="0" xfId="0" applyNumberFormat="1" applyFont="1" applyAlignment="1" applyProtection="1">
      <alignment horizontal="center" vertical="center"/>
      <protection hidden="1"/>
    </xf>
    <xf numFmtId="0" fontId="6" fillId="0" borderId="10" xfId="0" applyFont="1" applyBorder="1" applyAlignment="1">
      <alignment horizontal="center" vertical="center" wrapText="1"/>
    </xf>
    <xf numFmtId="0" fontId="10" fillId="0" borderId="40"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77" xfId="0" applyFont="1" applyBorder="1" applyAlignment="1">
      <alignment horizontal="center" vertical="center"/>
    </xf>
    <xf numFmtId="0" fontId="6" fillId="0" borderId="33" xfId="0" applyFont="1" applyBorder="1" applyAlignment="1">
      <alignment horizontal="center" vertical="center"/>
    </xf>
    <xf numFmtId="0" fontId="6" fillId="0" borderId="41"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1" fillId="0" borderId="0" xfId="0" applyFont="1" applyBorder="1" applyAlignment="1">
      <alignment horizontal="left" vertical="center"/>
    </xf>
    <xf numFmtId="0" fontId="6" fillId="0" borderId="0" xfId="0" applyFont="1" applyAlignment="1">
      <alignment horizontal="left" vertical="center"/>
    </xf>
    <xf numFmtId="0" fontId="13" fillId="0" borderId="78" xfId="0" applyFont="1" applyBorder="1" applyAlignment="1">
      <alignment horizontal="center" vertical="center" textRotation="255"/>
    </xf>
    <xf numFmtId="0" fontId="13" fillId="0" borderId="79" xfId="0" applyFont="1" applyBorder="1" applyAlignment="1">
      <alignment horizontal="center" vertical="center" textRotation="255"/>
    </xf>
    <xf numFmtId="0" fontId="13" fillId="0" borderId="80" xfId="0" applyFont="1" applyBorder="1" applyAlignment="1">
      <alignment horizontal="center" vertical="center" textRotation="255"/>
    </xf>
    <xf numFmtId="177" fontId="13" fillId="36" borderId="81" xfId="0" applyNumberFormat="1" applyFont="1" applyFill="1" applyBorder="1" applyAlignment="1">
      <alignment horizontal="center" vertical="center"/>
    </xf>
    <xf numFmtId="177" fontId="13" fillId="36" borderId="82" xfId="0" applyNumberFormat="1" applyFont="1" applyFill="1" applyBorder="1" applyAlignment="1">
      <alignment horizontal="center" vertical="center"/>
    </xf>
    <xf numFmtId="177" fontId="13" fillId="36" borderId="83" xfId="0" applyNumberFormat="1" applyFont="1" applyFill="1" applyBorder="1" applyAlignment="1">
      <alignment horizontal="center" vertical="center"/>
    </xf>
    <xf numFmtId="0" fontId="13" fillId="0" borderId="51" xfId="0" applyFont="1" applyBorder="1" applyAlignment="1">
      <alignment vertical="center"/>
    </xf>
    <xf numFmtId="0" fontId="13" fillId="0" borderId="84" xfId="0" applyFont="1" applyBorder="1" applyAlignment="1">
      <alignment vertical="center"/>
    </xf>
    <xf numFmtId="0" fontId="13" fillId="0" borderId="26" xfId="0" applyFont="1" applyBorder="1" applyAlignment="1">
      <alignment vertical="center"/>
    </xf>
    <xf numFmtId="0" fontId="13" fillId="0" borderId="85" xfId="0" applyFont="1" applyBorder="1" applyAlignment="1">
      <alignment vertical="center"/>
    </xf>
    <xf numFmtId="0" fontId="13" fillId="0" borderId="86" xfId="0" applyFont="1" applyBorder="1" applyAlignment="1">
      <alignment horizontal="center" vertical="center"/>
    </xf>
    <xf numFmtId="0" fontId="13" fillId="0" borderId="34" xfId="0" applyFont="1" applyBorder="1" applyAlignment="1">
      <alignment horizontal="center" vertical="center"/>
    </xf>
    <xf numFmtId="0" fontId="13" fillId="0" borderId="41" xfId="0" applyFont="1" applyBorder="1" applyAlignment="1">
      <alignment horizontal="center" vertical="center"/>
    </xf>
    <xf numFmtId="0" fontId="13" fillId="0" borderId="87" xfId="0" applyFont="1" applyBorder="1" applyAlignment="1">
      <alignment horizontal="center" vertical="center"/>
    </xf>
    <xf numFmtId="0" fontId="13" fillId="0" borderId="44" xfId="0" applyFont="1" applyBorder="1" applyAlignment="1">
      <alignment vertical="center"/>
    </xf>
    <xf numFmtId="0" fontId="13" fillId="0" borderId="88" xfId="0" applyFont="1" applyBorder="1" applyAlignment="1">
      <alignment vertical="center"/>
    </xf>
    <xf numFmtId="0" fontId="9" fillId="0" borderId="41" xfId="0" applyFont="1" applyBorder="1" applyAlignment="1">
      <alignment horizontal="left" vertical="top" wrapText="1"/>
    </xf>
    <xf numFmtId="0" fontId="9" fillId="0" borderId="41" xfId="0" applyFont="1" applyBorder="1" applyAlignment="1">
      <alignment horizontal="left" vertical="top"/>
    </xf>
    <xf numFmtId="0" fontId="9" fillId="0" borderId="0" xfId="0" applyFont="1" applyBorder="1" applyAlignment="1">
      <alignment horizontal="left" vertical="top"/>
    </xf>
    <xf numFmtId="0" fontId="13" fillId="0" borderId="29" xfId="0" applyFont="1" applyBorder="1" applyAlignment="1">
      <alignment horizontal="right" vertical="center"/>
    </xf>
    <xf numFmtId="0" fontId="13" fillId="0" borderId="32" xfId="0" applyFont="1" applyBorder="1" applyAlignment="1">
      <alignment horizontal="center" vertical="center"/>
    </xf>
    <xf numFmtId="0" fontId="13" fillId="0" borderId="29" xfId="0" applyFont="1" applyBorder="1" applyAlignment="1">
      <alignment horizontal="center" vertical="center"/>
    </xf>
    <xf numFmtId="0" fontId="13" fillId="0" borderId="89" xfId="0" applyFont="1" applyBorder="1" applyAlignment="1">
      <alignment horizontal="center" vertical="center"/>
    </xf>
    <xf numFmtId="0" fontId="13" fillId="0" borderId="32" xfId="0" applyFont="1" applyBorder="1" applyAlignment="1">
      <alignment horizontal="right" vertical="center"/>
    </xf>
    <xf numFmtId="0" fontId="13" fillId="0" borderId="89" xfId="0" applyFont="1" applyBorder="1" applyAlignment="1">
      <alignment horizontal="right" vertical="center"/>
    </xf>
    <xf numFmtId="176" fontId="11" fillId="0" borderId="32" xfId="43" applyFont="1" applyBorder="1" applyAlignment="1" applyProtection="1">
      <alignment horizontal="center" vertical="center"/>
      <protection locked="0"/>
    </xf>
    <xf numFmtId="176" fontId="11" fillId="0" borderId="30" xfId="43" applyFont="1" applyBorder="1" applyAlignment="1" applyProtection="1">
      <alignment horizontal="center" vertical="center"/>
      <protection locked="0"/>
    </xf>
    <xf numFmtId="178" fontId="11" fillId="0" borderId="32" xfId="43" applyNumberFormat="1" applyFont="1" applyBorder="1" applyAlignment="1" applyProtection="1">
      <alignment horizontal="center" vertical="center"/>
      <protection locked="0"/>
    </xf>
    <xf numFmtId="178" fontId="11" fillId="0" borderId="30" xfId="43" applyNumberFormat="1" applyFont="1" applyBorder="1" applyAlignment="1" applyProtection="1">
      <alignment horizontal="center" vertical="center"/>
      <protection locked="0"/>
    </xf>
    <xf numFmtId="0" fontId="15" fillId="0" borderId="90" xfId="0" applyFont="1" applyBorder="1" applyAlignment="1">
      <alignment horizontal="left"/>
    </xf>
    <xf numFmtId="0" fontId="15" fillId="0" borderId="0" xfId="0" applyFont="1" applyBorder="1" applyAlignment="1">
      <alignment horizontal="left"/>
    </xf>
    <xf numFmtId="0" fontId="15" fillId="0" borderId="91" xfId="0" applyFont="1" applyBorder="1" applyAlignment="1">
      <alignment horizontal="left" vertical="top"/>
    </xf>
    <xf numFmtId="0" fontId="15" fillId="0" borderId="0" xfId="0" applyFont="1" applyBorder="1" applyAlignment="1">
      <alignment horizontal="left" vertical="top"/>
    </xf>
    <xf numFmtId="0" fontId="11" fillId="0" borderId="32"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 name="ハイパーリンク 2" xfId="62"/>
    <cellStyle name="桁区切り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F27"/>
  <sheetViews>
    <sheetView tabSelected="1" zoomScalePageLayoutView="0" workbookViewId="0" topLeftCell="A1">
      <selection activeCell="D11" sqref="D11:E11"/>
    </sheetView>
  </sheetViews>
  <sheetFormatPr defaultColWidth="13.00390625" defaultRowHeight="13.5"/>
  <cols>
    <col min="1" max="1" width="4.375" style="3" customWidth="1"/>
    <col min="2" max="2" width="13.00390625" style="3" customWidth="1"/>
    <col min="3" max="3" width="19.50390625" style="3" customWidth="1"/>
    <col min="4" max="5" width="24.625" style="3" customWidth="1"/>
    <col min="6" max="16384" width="13.00390625" style="3" customWidth="1"/>
  </cols>
  <sheetData>
    <row r="1" ht="18.75"/>
    <row r="2" spans="2:6" ht="18.75">
      <c r="B2" s="2"/>
      <c r="C2" s="2"/>
      <c r="D2" s="2"/>
      <c r="E2" s="2"/>
      <c r="F2" s="2"/>
    </row>
    <row r="3" spans="2:6" ht="24.75">
      <c r="B3" s="112" t="s">
        <v>95</v>
      </c>
      <c r="C3" s="112"/>
      <c r="D3" s="112"/>
      <c r="E3" s="112"/>
      <c r="F3" s="112"/>
    </row>
    <row r="4" spans="2:6" ht="18.75">
      <c r="B4" s="2"/>
      <c r="C4" s="2"/>
      <c r="D4" s="2"/>
      <c r="E4" s="2"/>
      <c r="F4" s="2"/>
    </row>
    <row r="5" spans="2:6" ht="19.5">
      <c r="B5" s="2"/>
      <c r="C5" s="115" t="s">
        <v>34</v>
      </c>
      <c r="D5" s="115"/>
      <c r="E5" s="115"/>
      <c r="F5" s="2"/>
    </row>
    <row r="6" spans="2:6" ht="18.75">
      <c r="B6" s="2"/>
      <c r="C6" s="4" t="s">
        <v>27</v>
      </c>
      <c r="D6" s="120"/>
      <c r="E6" s="121"/>
      <c r="F6" s="2"/>
    </row>
    <row r="7" spans="2:6" ht="43.5" customHeight="1">
      <c r="B7" s="2"/>
      <c r="C7" s="4" t="s">
        <v>28</v>
      </c>
      <c r="D7" s="119"/>
      <c r="E7" s="119"/>
      <c r="F7" s="2"/>
    </row>
    <row r="8" spans="2:6" ht="18.75">
      <c r="B8" s="2"/>
      <c r="C8" s="4" t="s">
        <v>24</v>
      </c>
      <c r="D8" s="102"/>
      <c r="E8" s="76"/>
      <c r="F8" s="2"/>
    </row>
    <row r="9" spans="2:6" ht="34.5" customHeight="1">
      <c r="B9" s="2"/>
      <c r="C9" s="4" t="s">
        <v>25</v>
      </c>
      <c r="D9" s="77"/>
      <c r="E9" s="77"/>
      <c r="F9" s="2"/>
    </row>
    <row r="10" spans="2:6" ht="22.5">
      <c r="B10" s="2"/>
      <c r="C10" s="4" t="s">
        <v>26</v>
      </c>
      <c r="D10" s="109"/>
      <c r="E10" s="110"/>
      <c r="F10" s="2"/>
    </row>
    <row r="11" spans="2:6" ht="22.5">
      <c r="B11" s="2"/>
      <c r="C11" s="4" t="s">
        <v>30</v>
      </c>
      <c r="D11" s="109"/>
      <c r="E11" s="110"/>
      <c r="F11" s="2"/>
    </row>
    <row r="12" spans="2:6" ht="22.5">
      <c r="B12" s="2"/>
      <c r="C12" s="4" t="s">
        <v>31</v>
      </c>
      <c r="D12" s="111"/>
      <c r="E12" s="110"/>
      <c r="F12" s="2"/>
    </row>
    <row r="13" spans="2:6" ht="18.75">
      <c r="B13" s="2"/>
      <c r="C13" s="4" t="s">
        <v>36</v>
      </c>
      <c r="D13" s="122"/>
      <c r="E13" s="123"/>
      <c r="F13" s="2"/>
    </row>
    <row r="14" spans="2:6" ht="18.75">
      <c r="B14" s="2"/>
      <c r="C14" s="4" t="s">
        <v>37</v>
      </c>
      <c r="D14" s="122"/>
      <c r="E14" s="123"/>
      <c r="F14" s="2"/>
    </row>
    <row r="15" spans="2:6" ht="18.75">
      <c r="B15" s="2"/>
      <c r="C15" s="4" t="s">
        <v>29</v>
      </c>
      <c r="D15" s="124"/>
      <c r="E15" s="125"/>
      <c r="F15" s="2"/>
    </row>
    <row r="16" spans="2:6" ht="18.75">
      <c r="B16" s="2"/>
      <c r="C16" s="5"/>
      <c r="D16" s="6"/>
      <c r="E16" s="7"/>
      <c r="F16" s="2"/>
    </row>
    <row r="17" spans="2:6" ht="19.5">
      <c r="B17" s="2"/>
      <c r="C17" s="116" t="s">
        <v>35</v>
      </c>
      <c r="D17" s="116"/>
      <c r="E17" s="116"/>
      <c r="F17" s="2"/>
    </row>
    <row r="18" spans="2:6" ht="18.75">
      <c r="B18" s="2"/>
      <c r="C18" s="4" t="s">
        <v>32</v>
      </c>
      <c r="D18" s="99">
        <f>D8</f>
        <v>0</v>
      </c>
      <c r="E18" s="72">
        <f>IF(E8="","",E8)</f>
      </c>
      <c r="F18" s="2"/>
    </row>
    <row r="19" spans="2:6" ht="22.5">
      <c r="B19" s="2"/>
      <c r="C19" s="4" t="s">
        <v>33</v>
      </c>
      <c r="D19" s="73">
        <f>IF(D9="","",D9)</f>
      </c>
      <c r="E19" s="73">
        <f>IF(E9="","",E9)</f>
      </c>
      <c r="F19" s="2"/>
    </row>
    <row r="20" spans="2:6" ht="22.5">
      <c r="B20" s="2"/>
      <c r="C20" s="4" t="s">
        <v>26</v>
      </c>
      <c r="D20" s="117">
        <f>IF(D10="","",D10)</f>
      </c>
      <c r="E20" s="118"/>
      <c r="F20" s="2"/>
    </row>
    <row r="21" spans="2:6" ht="22.5">
      <c r="B21" s="2"/>
      <c r="C21" s="4" t="s">
        <v>30</v>
      </c>
      <c r="D21" s="117">
        <f>IF(D11="","",D11)</f>
      </c>
      <c r="E21" s="118"/>
      <c r="F21" s="2"/>
    </row>
    <row r="22" spans="2:6" ht="22.5">
      <c r="B22" s="2"/>
      <c r="C22" s="4" t="s">
        <v>31</v>
      </c>
      <c r="D22" s="117">
        <f>IF(D12="","",D12)</f>
      </c>
      <c r="E22" s="118"/>
      <c r="F22" s="2"/>
    </row>
    <row r="23" spans="2:6" ht="18.75">
      <c r="B23" s="2"/>
      <c r="C23" s="4" t="s">
        <v>36</v>
      </c>
      <c r="D23" s="113">
        <f>$D$13</f>
        <v>0</v>
      </c>
      <c r="E23" s="113"/>
      <c r="F23" s="2"/>
    </row>
    <row r="24" spans="2:6" ht="18.75">
      <c r="B24" s="2"/>
      <c r="C24" s="4" t="s">
        <v>37</v>
      </c>
      <c r="D24" s="113">
        <f>$D$14</f>
        <v>0</v>
      </c>
      <c r="E24" s="113"/>
      <c r="F24" s="2"/>
    </row>
    <row r="25" spans="2:6" ht="18.75">
      <c r="B25" s="2"/>
      <c r="C25" s="4" t="s">
        <v>29</v>
      </c>
      <c r="D25" s="114">
        <f>$D$15</f>
        <v>0</v>
      </c>
      <c r="E25" s="113"/>
      <c r="F25" s="2"/>
    </row>
    <row r="26" spans="2:6" ht="18.75">
      <c r="B26" s="2"/>
      <c r="C26" s="2"/>
      <c r="D26" s="2"/>
      <c r="E26" s="2"/>
      <c r="F26" s="2"/>
    </row>
    <row r="27" spans="2:6" ht="18.75">
      <c r="B27" s="2"/>
      <c r="C27" s="2"/>
      <c r="D27" s="2"/>
      <c r="E27" s="2"/>
      <c r="F27" s="2"/>
    </row>
  </sheetData>
  <sheetProtection password="8225" sheet="1" selectLockedCells="1"/>
  <mergeCells count="17">
    <mergeCell ref="D10:E10"/>
    <mergeCell ref="D11:E11"/>
    <mergeCell ref="D12:E12"/>
    <mergeCell ref="B3:F3"/>
    <mergeCell ref="D24:E24"/>
    <mergeCell ref="D25:E25"/>
    <mergeCell ref="C5:E5"/>
    <mergeCell ref="C17:E17"/>
    <mergeCell ref="D20:E20"/>
    <mergeCell ref="D21:E21"/>
    <mergeCell ref="D22:E22"/>
    <mergeCell ref="D23:E23"/>
    <mergeCell ref="D7:E7"/>
    <mergeCell ref="D6:E6"/>
    <mergeCell ref="D13:E13"/>
    <mergeCell ref="D14:E14"/>
    <mergeCell ref="D15:E15"/>
  </mergeCells>
  <printOptions/>
  <pageMargins left="0.75" right="0.75" top="1" bottom="1"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4"/>
  </sheetPr>
  <dimension ref="A1:K71"/>
  <sheetViews>
    <sheetView showGridLines="0" zoomScalePageLayoutView="0" workbookViewId="0" topLeftCell="A1">
      <selection activeCell="B12" sqref="B12:B13"/>
    </sheetView>
  </sheetViews>
  <sheetFormatPr defaultColWidth="8.875" defaultRowHeight="13.5"/>
  <cols>
    <col min="1" max="1" width="4.375" style="8" customWidth="1"/>
    <col min="2" max="2" width="11.00390625" style="8" bestFit="1" customWidth="1"/>
    <col min="3" max="4" width="14.125" style="8" customWidth="1"/>
    <col min="5" max="5" width="14.625" style="11" customWidth="1"/>
    <col min="6" max="8" width="14.125" style="8" customWidth="1"/>
    <col min="9" max="9" width="7.625" style="103" customWidth="1"/>
    <col min="10" max="10" width="8.875" style="103" customWidth="1"/>
    <col min="11" max="11" width="51.125" style="80" bestFit="1" customWidth="1"/>
    <col min="12" max="16384" width="8.875" style="8" customWidth="1"/>
  </cols>
  <sheetData>
    <row r="1" spans="1:8" ht="29.25" customHeight="1">
      <c r="A1" s="142">
        <f>'所属団体情報'!$D$7</f>
        <v>0</v>
      </c>
      <c r="B1" s="142"/>
      <c r="C1" s="142"/>
      <c r="D1" s="142"/>
      <c r="E1" s="142"/>
      <c r="F1" s="142"/>
      <c r="G1" s="142"/>
      <c r="H1" s="142"/>
    </row>
    <row r="2" spans="1:8" ht="8.25" customHeight="1" thickBot="1">
      <c r="A2" s="28"/>
      <c r="B2" s="28"/>
      <c r="C2" s="28"/>
      <c r="D2" s="28"/>
      <c r="E2" s="28"/>
      <c r="F2" s="28"/>
      <c r="G2" s="28"/>
      <c r="H2" s="28"/>
    </row>
    <row r="3" spans="1:8" ht="15" customHeight="1">
      <c r="A3" s="28"/>
      <c r="B3" s="28"/>
      <c r="C3" s="28"/>
      <c r="D3" s="28"/>
      <c r="E3" s="30" t="s">
        <v>49</v>
      </c>
      <c r="F3" s="31" t="s">
        <v>50</v>
      </c>
      <c r="G3" s="31" t="s">
        <v>51</v>
      </c>
      <c r="H3" s="32" t="s">
        <v>73</v>
      </c>
    </row>
    <row r="4" spans="1:8" ht="15" customHeight="1" thickBot="1">
      <c r="A4" s="28"/>
      <c r="B4" s="28"/>
      <c r="C4" s="28"/>
      <c r="D4" s="28"/>
      <c r="E4" s="35">
        <f>SUMIF($G$12:$G$71,E3,$J$12:$J$72)</f>
        <v>0</v>
      </c>
      <c r="F4" s="36">
        <f>SUMIF($G$12:$G$71,F3,$J$12:$J$71)</f>
        <v>0</v>
      </c>
      <c r="G4" s="36">
        <f>SUMIF($G$12:$G$71,G3,$J$12:$J$71)</f>
        <v>0</v>
      </c>
      <c r="H4" s="37">
        <f>SUMIF($G$12:$G$71,H3,$J$12:$J$71)</f>
        <v>0</v>
      </c>
    </row>
    <row r="5" spans="1:11" ht="15" customHeight="1">
      <c r="A5" s="28"/>
      <c r="B5" s="28"/>
      <c r="C5" s="28"/>
      <c r="D5" s="28"/>
      <c r="E5" s="30" t="s">
        <v>88</v>
      </c>
      <c r="F5" s="32" t="s">
        <v>75</v>
      </c>
      <c r="G5" s="1"/>
      <c r="H5" s="80"/>
      <c r="K5" s="8"/>
    </row>
    <row r="6" spans="1:11" ht="15" customHeight="1" thickBot="1">
      <c r="A6" s="28"/>
      <c r="B6" s="28"/>
      <c r="C6" s="28"/>
      <c r="D6" s="28"/>
      <c r="E6" s="35">
        <f>COUNTIF($B$12:$B$71,E5)</f>
        <v>0</v>
      </c>
      <c r="F6" s="37">
        <f>COUNTIF($B$12:$B$71,F5)</f>
        <v>0</v>
      </c>
      <c r="G6" s="1"/>
      <c r="H6" s="80"/>
      <c r="K6" s="8"/>
    </row>
    <row r="7" spans="1:9" ht="22.5" customHeight="1">
      <c r="A7" s="19"/>
      <c r="B7" s="19"/>
      <c r="C7" s="10"/>
      <c r="D7" s="10"/>
      <c r="E7" s="33" t="s">
        <v>76</v>
      </c>
      <c r="F7" s="10"/>
      <c r="G7" s="10"/>
      <c r="H7" s="10"/>
      <c r="I7" s="104"/>
    </row>
    <row r="8" spans="1:8" ht="19.5" customHeight="1">
      <c r="A8" s="143" t="s">
        <v>89</v>
      </c>
      <c r="B8" s="143"/>
      <c r="C8" s="143"/>
      <c r="D8" s="143"/>
      <c r="E8" s="143"/>
      <c r="F8" s="143"/>
      <c r="G8" s="143"/>
      <c r="H8" s="143"/>
    </row>
    <row r="9" spans="1:8" ht="25.5" customHeight="1">
      <c r="A9" s="144" t="s">
        <v>81</v>
      </c>
      <c r="B9" s="144"/>
      <c r="C9" s="144"/>
      <c r="D9" s="144"/>
      <c r="E9" s="144"/>
      <c r="F9" s="144"/>
      <c r="G9" s="144"/>
      <c r="H9" s="144"/>
    </row>
    <row r="10" spans="1:8" ht="18" customHeight="1">
      <c r="A10" s="145" t="s">
        <v>0</v>
      </c>
      <c r="B10" s="147" t="s">
        <v>39</v>
      </c>
      <c r="C10" s="149" t="s">
        <v>1</v>
      </c>
      <c r="D10" s="150"/>
      <c r="E10" s="27" t="s">
        <v>40</v>
      </c>
      <c r="F10" s="38">
        <v>42735</v>
      </c>
      <c r="G10" s="147" t="s">
        <v>38</v>
      </c>
      <c r="H10" s="153" t="s">
        <v>2</v>
      </c>
    </row>
    <row r="11" spans="1:8" ht="18" customHeight="1">
      <c r="A11" s="146"/>
      <c r="B11" s="148"/>
      <c r="C11" s="151"/>
      <c r="D11" s="152"/>
      <c r="E11" s="39" t="s">
        <v>74</v>
      </c>
      <c r="F11" s="40" t="s">
        <v>41</v>
      </c>
      <c r="G11" s="148"/>
      <c r="H11" s="154"/>
    </row>
    <row r="12" spans="1:11" s="14" customFormat="1" ht="17.25" customHeight="1">
      <c r="A12" s="127">
        <v>1</v>
      </c>
      <c r="B12" s="129"/>
      <c r="C12" s="13"/>
      <c r="D12" s="13"/>
      <c r="E12" s="133"/>
      <c r="F12" s="139">
        <f>IF(E12="","",DATEDIF(E12,$F$10,"Y"))</f>
      </c>
      <c r="G12" s="131">
        <f>IF(F12&lt;=10,"参加できません",IF(AND(F12&gt;=11,F12&lt;=12),"11-12才",IF(AND(F12&gt;=13,F12&lt;=14),"13-14才",IF(AND(F12&gt;=15,F12&lt;=16),"15-16才",IF(F12&lt;&gt;"","17才以上","")))))</f>
      </c>
      <c r="H12" s="137"/>
      <c r="I12" s="103">
        <f>COUNTA(B12:E13,H12)</f>
        <v>0</v>
      </c>
      <c r="J12" s="105">
        <f>IF(I12=7,1,0)</f>
        <v>0</v>
      </c>
      <c r="K12" s="126">
        <f>IF(AND(B12="世界選手権",F12&lt;=17),"17才以上でないと世界選手権の選考を受けられません","")</f>
      </c>
    </row>
    <row r="13" spans="1:11" ht="30" customHeight="1">
      <c r="A13" s="128"/>
      <c r="B13" s="130"/>
      <c r="C13" s="12"/>
      <c r="D13" s="12"/>
      <c r="E13" s="134"/>
      <c r="F13" s="140"/>
      <c r="G13" s="132"/>
      <c r="H13" s="138"/>
      <c r="K13" s="126"/>
    </row>
    <row r="14" spans="1:11" ht="17.25" customHeight="1">
      <c r="A14" s="127">
        <v>2</v>
      </c>
      <c r="B14" s="129"/>
      <c r="C14" s="78"/>
      <c r="D14" s="78"/>
      <c r="E14" s="133"/>
      <c r="F14" s="139">
        <f>IF(E14="","",DATEDIF(E14,$F$10,"Y"))</f>
      </c>
      <c r="G14" s="131">
        <f>IF(F14&lt;=10,"参加できません",IF(AND(F14&gt;=11,F14&lt;=12),"11-12才",IF(AND(F14&gt;=13,F14&lt;=14),"13-14才",IF(AND(F14&gt;=15,F14&lt;=16),"15-16才",IF(F14&lt;&gt;"","17才以上","")))))</f>
      </c>
      <c r="H14" s="137"/>
      <c r="I14" s="103">
        <f>COUNTA(B14:E15,H14)</f>
        <v>0</v>
      </c>
      <c r="J14" s="105">
        <f>IF(I14=7,1,0)</f>
        <v>0</v>
      </c>
      <c r="K14" s="126">
        <f>IF(AND(B14="世界選手権",F14&lt;=17),"17才以上でないと世界選手権の選考を受けられません","")</f>
      </c>
    </row>
    <row r="15" spans="1:11" ht="30" customHeight="1">
      <c r="A15" s="128"/>
      <c r="B15" s="130"/>
      <c r="C15" s="79"/>
      <c r="D15" s="79"/>
      <c r="E15" s="134"/>
      <c r="F15" s="140"/>
      <c r="G15" s="132"/>
      <c r="H15" s="138"/>
      <c r="K15" s="126"/>
    </row>
    <row r="16" spans="1:11" ht="17.25" customHeight="1">
      <c r="A16" s="127">
        <v>3</v>
      </c>
      <c r="B16" s="129"/>
      <c r="C16" s="13"/>
      <c r="D16" s="13"/>
      <c r="E16" s="141"/>
      <c r="F16" s="135">
        <f>IF(E16="","",DATEDIF(E16,$F$10,"Y"))</f>
      </c>
      <c r="G16" s="131">
        <f>IF(F16&lt;=10,"参加できません",IF(AND(F16&gt;=11,F16&lt;=12),"11-12才",IF(AND(F16&gt;=13,F16&lt;=14),"13-14才",IF(AND(F16&gt;=15,F16&lt;=16),"15-16才",IF(F16&lt;&gt;"","17才以上","")))))</f>
      </c>
      <c r="H16" s="137"/>
      <c r="I16" s="103">
        <f>COUNTA(B16:E17,H16)</f>
        <v>0</v>
      </c>
      <c r="J16" s="105">
        <f>IF(I16=7,1,0)</f>
        <v>0</v>
      </c>
      <c r="K16" s="126">
        <f>IF(AND(B16="世界選手権",F16&lt;=17),"17才以上でないと世界選手権の選考を受けられません","")</f>
      </c>
    </row>
    <row r="17" spans="1:11" ht="30" customHeight="1">
      <c r="A17" s="128"/>
      <c r="B17" s="130"/>
      <c r="C17" s="12"/>
      <c r="D17" s="12"/>
      <c r="E17" s="134"/>
      <c r="F17" s="136"/>
      <c r="G17" s="132"/>
      <c r="H17" s="138"/>
      <c r="K17" s="126"/>
    </row>
    <row r="18" spans="1:11" ht="17.25" customHeight="1">
      <c r="A18" s="127">
        <v>4</v>
      </c>
      <c r="B18" s="129"/>
      <c r="C18" s="13"/>
      <c r="D18" s="13"/>
      <c r="E18" s="133"/>
      <c r="F18" s="135">
        <f>IF(E18="","",DATEDIF(E18,$F$10,"Y"))</f>
      </c>
      <c r="G18" s="131">
        <f>IF(F18&lt;=10,"参加できません",IF(AND(F18&gt;=11,F18&lt;=12),"11-12才",IF(AND(F18&gt;=13,F18&lt;=14),"13-14才",IF(AND(F18&gt;=15,F18&lt;=16),"15-16才",IF(F18&lt;&gt;"","17才以上","")))))</f>
      </c>
      <c r="H18" s="137"/>
      <c r="I18" s="103">
        <f>COUNTA(B18:E19,H18)</f>
        <v>0</v>
      </c>
      <c r="J18" s="105">
        <f>IF(I18=7,1,0)</f>
        <v>0</v>
      </c>
      <c r="K18" s="126">
        <f>IF(AND(B18="世界選手権",F18&lt;=17),"17才以上でないと世界選手権の選考を受けられません","")</f>
      </c>
    </row>
    <row r="19" spans="1:11" s="10" customFormat="1" ht="30" customHeight="1">
      <c r="A19" s="128"/>
      <c r="B19" s="130"/>
      <c r="C19" s="12"/>
      <c r="D19" s="12"/>
      <c r="E19" s="134"/>
      <c r="F19" s="136"/>
      <c r="G19" s="132"/>
      <c r="H19" s="138"/>
      <c r="I19" s="103"/>
      <c r="J19" s="103"/>
      <c r="K19" s="126"/>
    </row>
    <row r="20" spans="1:11" s="10" customFormat="1" ht="17.25" customHeight="1">
      <c r="A20" s="127">
        <v>5</v>
      </c>
      <c r="B20" s="129"/>
      <c r="C20" s="13"/>
      <c r="D20" s="13"/>
      <c r="E20" s="133"/>
      <c r="F20" s="135">
        <f>IF(E20="","",DATEDIF(E20,$F$10,"Y"))</f>
      </c>
      <c r="G20" s="131">
        <f>IF(F20&lt;=10,"参加できません",IF(AND(F20&gt;=11,F20&lt;=12),"11-12才",IF(AND(F20&gt;=13,F20&lt;=14),"13-14才",IF(AND(F20&gt;=15,F20&lt;=16),"15-16才",IF(F20&lt;&gt;"","17才以上","")))))</f>
      </c>
      <c r="H20" s="137"/>
      <c r="I20" s="103">
        <f>COUNTA(B20:E21,H20)</f>
        <v>0</v>
      </c>
      <c r="J20" s="105">
        <f>IF(I20=7,1,0)</f>
        <v>0</v>
      </c>
      <c r="K20" s="126">
        <f>IF(AND(B20="世界選手権",F20&lt;=17),"17才以上でないと世界選手権の選考を受けられません","")</f>
      </c>
    </row>
    <row r="21" spans="1:11" s="10" customFormat="1" ht="30" customHeight="1">
      <c r="A21" s="128"/>
      <c r="B21" s="130"/>
      <c r="C21" s="12"/>
      <c r="D21" s="12"/>
      <c r="E21" s="134"/>
      <c r="F21" s="136"/>
      <c r="G21" s="132"/>
      <c r="H21" s="138"/>
      <c r="I21" s="103"/>
      <c r="J21" s="103"/>
      <c r="K21" s="126"/>
    </row>
    <row r="22" spans="1:11" ht="17.25" customHeight="1">
      <c r="A22" s="127">
        <v>6</v>
      </c>
      <c r="B22" s="129"/>
      <c r="C22" s="13"/>
      <c r="D22" s="13"/>
      <c r="E22" s="133"/>
      <c r="F22" s="135">
        <f>IF(E22="","",DATEDIF(E22,$F$10,"Y"))</f>
      </c>
      <c r="G22" s="131">
        <f>IF(F22&lt;=10,"参加できません",IF(AND(F22&gt;=11,F22&lt;=12),"11-12才",IF(AND(F22&gt;=13,F22&lt;=14),"13-14才",IF(AND(F22&gt;=15,F22&lt;=16),"15-16才",IF(F22&lt;&gt;"","17才以上","")))))</f>
      </c>
      <c r="H22" s="137"/>
      <c r="I22" s="103">
        <f>COUNTA(B22:E23,H22)</f>
        <v>0</v>
      </c>
      <c r="J22" s="105">
        <f>IF(I22=7,1,0)</f>
        <v>0</v>
      </c>
      <c r="K22" s="126">
        <f>IF(AND(B22="世界選手権",F22&lt;=17),"17才以上でないと世界選手権の選考を受けられません","")</f>
      </c>
    </row>
    <row r="23" spans="1:11" ht="30" customHeight="1">
      <c r="A23" s="128"/>
      <c r="B23" s="130"/>
      <c r="C23" s="12"/>
      <c r="D23" s="12"/>
      <c r="E23" s="134"/>
      <c r="F23" s="136"/>
      <c r="G23" s="132"/>
      <c r="H23" s="138"/>
      <c r="K23" s="126"/>
    </row>
    <row r="24" spans="1:11" ht="17.25" customHeight="1">
      <c r="A24" s="127">
        <v>7</v>
      </c>
      <c r="B24" s="129"/>
      <c r="C24" s="13"/>
      <c r="D24" s="13"/>
      <c r="E24" s="133"/>
      <c r="F24" s="135">
        <f>IF(E24="","",DATEDIF(E24,$F$10,"Y"))</f>
      </c>
      <c r="G24" s="131">
        <f>IF(F24&lt;=10,"参加できません",IF(AND(F24&gt;=11,F24&lt;=12),"11-12才",IF(AND(F24&gt;=13,F24&lt;=14),"13-14才",IF(AND(F24&gt;=15,F24&lt;=16),"15-16才",IF(F24&lt;&gt;"","17才以上","")))))</f>
      </c>
      <c r="H24" s="137"/>
      <c r="I24" s="103">
        <f>COUNTA(B24:E25,H24)</f>
        <v>0</v>
      </c>
      <c r="J24" s="105">
        <f>IF(I24=7,1,0)</f>
        <v>0</v>
      </c>
      <c r="K24" s="126">
        <f>IF(AND(B24="世界選手権",F24&lt;=17),"17才以上でないと世界選手権の選考を受けられません","")</f>
      </c>
    </row>
    <row r="25" spans="1:11" ht="30" customHeight="1">
      <c r="A25" s="128"/>
      <c r="B25" s="130"/>
      <c r="C25" s="12"/>
      <c r="D25" s="12"/>
      <c r="E25" s="134"/>
      <c r="F25" s="136"/>
      <c r="G25" s="132"/>
      <c r="H25" s="138"/>
      <c r="K25" s="126"/>
    </row>
    <row r="26" spans="1:11" ht="17.25" customHeight="1">
      <c r="A26" s="127">
        <v>8</v>
      </c>
      <c r="B26" s="129"/>
      <c r="C26" s="13"/>
      <c r="D26" s="13"/>
      <c r="E26" s="133"/>
      <c r="F26" s="135">
        <f>IF(E26="","",DATEDIF(E26,$F$10,"Y"))</f>
      </c>
      <c r="G26" s="131">
        <f>IF(F26&lt;=10,"参加できません",IF(AND(F26&gt;=11,F26&lt;=12),"11-12才",IF(AND(F26&gt;=13,F26&lt;=14),"13-14才",IF(AND(F26&gt;=15,F26&lt;=16),"15-16才",IF(F26&lt;&gt;"","17才以上","")))))</f>
      </c>
      <c r="H26" s="137"/>
      <c r="I26" s="103">
        <f>COUNTA(B26:E27,H26)</f>
        <v>0</v>
      </c>
      <c r="J26" s="105">
        <f>IF(I26=7,1,0)</f>
        <v>0</v>
      </c>
      <c r="K26" s="126">
        <f>IF(AND(B26="世界選手権",F26&lt;=17),"17才以上でないと世界選手権の選考を受けられません","")</f>
      </c>
    </row>
    <row r="27" spans="1:11" ht="30" customHeight="1">
      <c r="A27" s="128"/>
      <c r="B27" s="130"/>
      <c r="C27" s="12"/>
      <c r="D27" s="12"/>
      <c r="E27" s="134"/>
      <c r="F27" s="136"/>
      <c r="G27" s="132"/>
      <c r="H27" s="138"/>
      <c r="K27" s="126"/>
    </row>
    <row r="28" spans="1:11" ht="17.25" customHeight="1">
      <c r="A28" s="127">
        <v>9</v>
      </c>
      <c r="B28" s="129"/>
      <c r="C28" s="13"/>
      <c r="D28" s="13"/>
      <c r="E28" s="133"/>
      <c r="F28" s="135">
        <f>IF(E28="","",DATEDIF(E28,$F$10,"Y"))</f>
      </c>
      <c r="G28" s="131">
        <f>IF(F28&lt;=10,"参加できません",IF(AND(F28&gt;=11,F28&lt;=12),"11-12才",IF(AND(F28&gt;=13,F28&lt;=14),"13-14才",IF(AND(F28&gt;=15,F28&lt;=16),"15-16才",IF(F28&lt;&gt;"","17才以上","")))))</f>
      </c>
      <c r="H28" s="137"/>
      <c r="I28" s="103">
        <f>COUNTA(B28:E29,H28)</f>
        <v>0</v>
      </c>
      <c r="J28" s="105">
        <f>IF(I28=7,1,0)</f>
        <v>0</v>
      </c>
      <c r="K28" s="126">
        <f>IF(AND(B28="世界選手権",F28&lt;=17),"17才以上でないと世界選手権の選考を受けられません","")</f>
      </c>
    </row>
    <row r="29" spans="1:11" ht="30" customHeight="1">
      <c r="A29" s="128"/>
      <c r="B29" s="130"/>
      <c r="C29" s="12"/>
      <c r="D29" s="12"/>
      <c r="E29" s="134"/>
      <c r="F29" s="136"/>
      <c r="G29" s="132"/>
      <c r="H29" s="138"/>
      <c r="K29" s="126"/>
    </row>
    <row r="30" spans="1:11" ht="17.25" customHeight="1">
      <c r="A30" s="127">
        <v>10</v>
      </c>
      <c r="B30" s="129"/>
      <c r="C30" s="13"/>
      <c r="D30" s="13"/>
      <c r="E30" s="133"/>
      <c r="F30" s="135">
        <f>IF(E30="","",DATEDIF(E30,$F$10,"Y"))</f>
      </c>
      <c r="G30" s="131">
        <f>IF(F30&lt;=10,"参加できません",IF(AND(F30&gt;=11,F30&lt;=12),"11-12才",IF(AND(F30&gt;=13,F30&lt;=14),"13-14才",IF(AND(F30&gt;=15,F30&lt;=16),"15-16才",IF(F30&lt;&gt;"","17才以上","")))))</f>
      </c>
      <c r="H30" s="137"/>
      <c r="I30" s="103">
        <f>COUNTA(B30:E31,H30)</f>
        <v>0</v>
      </c>
      <c r="J30" s="105">
        <f>IF(I30=7,1,0)</f>
        <v>0</v>
      </c>
      <c r="K30" s="126">
        <f>IF(AND(B30="世界選手権",F30&lt;=17),"17才以上でないと世界選手権の選考を受けられません","")</f>
      </c>
    </row>
    <row r="31" spans="1:11" ht="30" customHeight="1">
      <c r="A31" s="128"/>
      <c r="B31" s="130"/>
      <c r="C31" s="12"/>
      <c r="D31" s="12"/>
      <c r="E31" s="134"/>
      <c r="F31" s="136"/>
      <c r="G31" s="132"/>
      <c r="H31" s="138"/>
      <c r="K31" s="126"/>
    </row>
    <row r="32" spans="1:11" ht="17.25" customHeight="1">
      <c r="A32" s="127">
        <v>11</v>
      </c>
      <c r="B32" s="129"/>
      <c r="C32" s="13"/>
      <c r="D32" s="13"/>
      <c r="E32" s="133"/>
      <c r="F32" s="135">
        <f>IF(E32="","",DATEDIF(E32,$F$10,"Y"))</f>
      </c>
      <c r="G32" s="131">
        <f>IF(F32&lt;=10,"参加できません",IF(AND(F32&gt;=11,F32&lt;=12),"11-12才",IF(AND(F32&gt;=13,F32&lt;=14),"13-14才",IF(AND(F32&gt;=15,F32&lt;=16),"15-16才",IF(F32&lt;&gt;"","17才以上","")))))</f>
      </c>
      <c r="H32" s="137"/>
      <c r="I32" s="103">
        <f>COUNTA(B32:E33,H32)</f>
        <v>0</v>
      </c>
      <c r="J32" s="105">
        <f>IF(I32=7,1,0)</f>
        <v>0</v>
      </c>
      <c r="K32" s="126">
        <f>IF(AND(B32="世界選手権",F32&lt;=17),"17才以上でないと世界選手権の選考を受けられません","")</f>
      </c>
    </row>
    <row r="33" spans="1:11" ht="30" customHeight="1">
      <c r="A33" s="128"/>
      <c r="B33" s="130"/>
      <c r="C33" s="12"/>
      <c r="D33" s="12"/>
      <c r="E33" s="134"/>
      <c r="F33" s="136"/>
      <c r="G33" s="132"/>
      <c r="H33" s="138"/>
      <c r="K33" s="126"/>
    </row>
    <row r="34" spans="1:11" ht="17.25" customHeight="1">
      <c r="A34" s="127">
        <v>12</v>
      </c>
      <c r="B34" s="129"/>
      <c r="C34" s="13"/>
      <c r="D34" s="13"/>
      <c r="E34" s="133"/>
      <c r="F34" s="135">
        <f>IF(E34="","",DATEDIF(E34,$F$10,"Y"))</f>
      </c>
      <c r="G34" s="131">
        <f>IF(F34&lt;=10,"参加できません",IF(AND(F34&gt;=11,F34&lt;=12),"11-12才",IF(AND(F34&gt;=13,F34&lt;=14),"13-14才",IF(AND(F34&gt;=15,F34&lt;=16),"15-16才",IF(F34&lt;&gt;"","17才以上","")))))</f>
      </c>
      <c r="H34" s="137"/>
      <c r="I34" s="103">
        <f>COUNTA(B34:E35,H34)</f>
        <v>0</v>
      </c>
      <c r="J34" s="105">
        <f>IF(I34=7,1,0)</f>
        <v>0</v>
      </c>
      <c r="K34" s="126">
        <f>IF(AND(B34="世界選手権",F34&lt;=17),"17才以上でないと世界選手権の選考を受けられません","")</f>
      </c>
    </row>
    <row r="35" spans="1:11" ht="30" customHeight="1">
      <c r="A35" s="128"/>
      <c r="B35" s="130"/>
      <c r="C35" s="12"/>
      <c r="D35" s="12"/>
      <c r="E35" s="134"/>
      <c r="F35" s="136"/>
      <c r="G35" s="132"/>
      <c r="H35" s="138"/>
      <c r="K35" s="126"/>
    </row>
    <row r="36" spans="1:11" ht="17.25" customHeight="1">
      <c r="A36" s="127">
        <v>13</v>
      </c>
      <c r="B36" s="129"/>
      <c r="C36" s="13"/>
      <c r="D36" s="13"/>
      <c r="E36" s="133"/>
      <c r="F36" s="135">
        <f>IF(E36="","",DATEDIF(E36,$F$10,"Y"))</f>
      </c>
      <c r="G36" s="131">
        <f>IF(F36&lt;=10,"参加できません",IF(AND(F36&gt;=11,F36&lt;=12),"11-12才",IF(AND(F36&gt;=13,F36&lt;=14),"13-14才",IF(AND(F36&gt;=15,F36&lt;=16),"15-16才",IF(F36&lt;&gt;"","17才以上","")))))</f>
      </c>
      <c r="H36" s="137"/>
      <c r="I36" s="103">
        <f>COUNTA(B36:E37,H36)</f>
        <v>0</v>
      </c>
      <c r="J36" s="105">
        <f>IF(I36=7,1,0)</f>
        <v>0</v>
      </c>
      <c r="K36" s="126">
        <f>IF(AND(B36="世界選手権",F36&lt;=17),"17才以上でないと世界選手権の選考を受けられません","")</f>
      </c>
    </row>
    <row r="37" spans="1:11" ht="30" customHeight="1">
      <c r="A37" s="128"/>
      <c r="B37" s="130"/>
      <c r="C37" s="12"/>
      <c r="D37" s="12"/>
      <c r="E37" s="134"/>
      <c r="F37" s="136"/>
      <c r="G37" s="132"/>
      <c r="H37" s="138"/>
      <c r="K37" s="126"/>
    </row>
    <row r="38" spans="1:11" ht="17.25" customHeight="1">
      <c r="A38" s="127">
        <v>14</v>
      </c>
      <c r="B38" s="129"/>
      <c r="C38" s="13"/>
      <c r="D38" s="13"/>
      <c r="E38" s="133"/>
      <c r="F38" s="135">
        <f>IF(E38="","",DATEDIF(E38,$F$10,"Y"))</f>
      </c>
      <c r="G38" s="131">
        <f>IF(F38&lt;=10,"参加できません",IF(AND(F38&gt;=11,F38&lt;=12),"11-12才",IF(AND(F38&gt;=13,F38&lt;=14),"13-14才",IF(AND(F38&gt;=15,F38&lt;=16),"15-16才",IF(F38&lt;&gt;"","17才以上","")))))</f>
      </c>
      <c r="H38" s="137"/>
      <c r="I38" s="103">
        <f>COUNTA(B38:E39,H38)</f>
        <v>0</v>
      </c>
      <c r="J38" s="105">
        <f>IF(I38=7,1,0)</f>
        <v>0</v>
      </c>
      <c r="K38" s="126">
        <f>IF(AND(B38="世界選手権",F38&lt;=17),"17才以上でないと世界選手権の選考を受けられません","")</f>
      </c>
    </row>
    <row r="39" spans="1:11" ht="30" customHeight="1">
      <c r="A39" s="128"/>
      <c r="B39" s="130"/>
      <c r="C39" s="12"/>
      <c r="D39" s="12"/>
      <c r="E39" s="134"/>
      <c r="F39" s="136"/>
      <c r="G39" s="132"/>
      <c r="H39" s="138"/>
      <c r="K39" s="126"/>
    </row>
    <row r="40" spans="1:11" ht="17.25" customHeight="1">
      <c r="A40" s="127">
        <v>15</v>
      </c>
      <c r="B40" s="129"/>
      <c r="C40" s="13"/>
      <c r="D40" s="13"/>
      <c r="E40" s="133"/>
      <c r="F40" s="135">
        <f>IF(E40="","",DATEDIF(E40,$F$10,"Y"))</f>
      </c>
      <c r="G40" s="131">
        <f>IF(F40&lt;=10,"参加できません",IF(AND(F40&gt;=11,F40&lt;=12),"11-12才",IF(AND(F40&gt;=13,F40&lt;=14),"13-14才",IF(AND(F40&gt;=15,F40&lt;=16),"15-16才",IF(F40&lt;&gt;"","17才以上","")))))</f>
      </c>
      <c r="H40" s="137"/>
      <c r="I40" s="103">
        <f>COUNTA(B40:E41,H40)</f>
        <v>0</v>
      </c>
      <c r="J40" s="105">
        <f>IF(I40=7,1,0)</f>
        <v>0</v>
      </c>
      <c r="K40" s="126">
        <f>IF(AND(B40="世界選手権",F40&lt;=17),"17才以上でないと世界選手権の選考を受けられません","")</f>
      </c>
    </row>
    <row r="41" spans="1:11" ht="30" customHeight="1">
      <c r="A41" s="128"/>
      <c r="B41" s="130"/>
      <c r="C41" s="12"/>
      <c r="D41" s="12"/>
      <c r="E41" s="134"/>
      <c r="F41" s="136"/>
      <c r="G41" s="132"/>
      <c r="H41" s="138"/>
      <c r="K41" s="126"/>
    </row>
    <row r="42" spans="1:11" ht="17.25" customHeight="1">
      <c r="A42" s="127">
        <v>16</v>
      </c>
      <c r="B42" s="129"/>
      <c r="C42" s="13"/>
      <c r="D42" s="13"/>
      <c r="E42" s="133"/>
      <c r="F42" s="135">
        <f>IF(E42="","",DATEDIF(E42,$F$10,"Y"))</f>
      </c>
      <c r="G42" s="131">
        <f>IF(F42&lt;=10,"参加できません",IF(AND(F42&gt;=11,F42&lt;=12),"11-12才",IF(AND(F42&gt;=13,F42&lt;=14),"13-14才",IF(AND(F42&gt;=15,F42&lt;=16),"15-16才",IF(F42&lt;&gt;"","17才以上","")))))</f>
      </c>
      <c r="H42" s="137"/>
      <c r="I42" s="103">
        <f>COUNTA(B42:E43,H42)</f>
        <v>0</v>
      </c>
      <c r="J42" s="105">
        <f>IF(I42=7,1,0)</f>
        <v>0</v>
      </c>
      <c r="K42" s="126">
        <f>IF(AND(B42="世界選手権",F42&lt;=17),"17才以上でないと世界選手権の選考を受けられません","")</f>
      </c>
    </row>
    <row r="43" spans="1:11" ht="30" customHeight="1">
      <c r="A43" s="128"/>
      <c r="B43" s="130"/>
      <c r="C43" s="12"/>
      <c r="D43" s="12"/>
      <c r="E43" s="134"/>
      <c r="F43" s="136"/>
      <c r="G43" s="132"/>
      <c r="H43" s="138"/>
      <c r="K43" s="126"/>
    </row>
    <row r="44" spans="1:11" ht="17.25" customHeight="1">
      <c r="A44" s="127">
        <v>17</v>
      </c>
      <c r="B44" s="129"/>
      <c r="C44" s="13"/>
      <c r="D44" s="13"/>
      <c r="E44" s="133"/>
      <c r="F44" s="135">
        <f>IF(E44="","",DATEDIF(E44,$F$10,"Y"))</f>
      </c>
      <c r="G44" s="131">
        <f>IF(F44&lt;=10,"参加できません",IF(AND(F44&gt;=11,F44&lt;=12),"11-12才",IF(AND(F44&gt;=13,F44&lt;=14),"13-14才",IF(AND(F44&gt;=15,F44&lt;=16),"15-16才",IF(F44&lt;&gt;"","17才以上","")))))</f>
      </c>
      <c r="H44" s="137"/>
      <c r="I44" s="103">
        <f>COUNTA(B44:E45,H44)</f>
        <v>0</v>
      </c>
      <c r="J44" s="105">
        <f>IF(I44=7,1,0)</f>
        <v>0</v>
      </c>
      <c r="K44" s="126">
        <f>IF(AND(B44="世界選手権",F44&lt;=17),"17才以上でないと世界選手権の選考を受けられません","")</f>
      </c>
    </row>
    <row r="45" spans="1:11" ht="30" customHeight="1">
      <c r="A45" s="128"/>
      <c r="B45" s="130"/>
      <c r="C45" s="12"/>
      <c r="D45" s="12"/>
      <c r="E45" s="134"/>
      <c r="F45" s="136"/>
      <c r="G45" s="132"/>
      <c r="H45" s="138"/>
      <c r="K45" s="126"/>
    </row>
    <row r="46" spans="1:11" ht="17.25" customHeight="1">
      <c r="A46" s="127">
        <v>18</v>
      </c>
      <c r="B46" s="129"/>
      <c r="C46" s="13"/>
      <c r="D46" s="13"/>
      <c r="E46" s="133"/>
      <c r="F46" s="135">
        <f>IF(E46="","",DATEDIF(E46,$F$10,"Y"))</f>
      </c>
      <c r="G46" s="131">
        <f>IF(F46&lt;=10,"参加できません",IF(AND(F46&gt;=11,F46&lt;=12),"11-12才",IF(AND(F46&gt;=13,F46&lt;=14),"13-14才",IF(AND(F46&gt;=15,F46&lt;=16),"15-16才",IF(F46&lt;&gt;"","17才以上","")))))</f>
      </c>
      <c r="H46" s="137"/>
      <c r="I46" s="103">
        <f>COUNTA(B46:E47,H46)</f>
        <v>0</v>
      </c>
      <c r="J46" s="105">
        <f>IF(I46=7,1,0)</f>
        <v>0</v>
      </c>
      <c r="K46" s="126">
        <f>IF(AND(B46="世界選手権",F46&lt;=17),"17才以上でないと世界選手権の選考を受けられません","")</f>
      </c>
    </row>
    <row r="47" spans="1:11" ht="30" customHeight="1">
      <c r="A47" s="128"/>
      <c r="B47" s="130"/>
      <c r="C47" s="12"/>
      <c r="D47" s="12"/>
      <c r="E47" s="134"/>
      <c r="F47" s="136"/>
      <c r="G47" s="132"/>
      <c r="H47" s="138"/>
      <c r="K47" s="126"/>
    </row>
    <row r="48" spans="1:11" ht="17.25" customHeight="1">
      <c r="A48" s="127">
        <v>19</v>
      </c>
      <c r="B48" s="129"/>
      <c r="C48" s="13"/>
      <c r="D48" s="13"/>
      <c r="E48" s="133"/>
      <c r="F48" s="135">
        <f>IF(E48="","",DATEDIF(E48,$F$10,"Y"))</f>
      </c>
      <c r="G48" s="131">
        <f>IF(F48&lt;=10,"参加できません",IF(AND(F48&gt;=11,F48&lt;=12),"11-12才",IF(AND(F48&gt;=13,F48&lt;=14),"13-14才",IF(AND(F48&gt;=15,F48&lt;=16),"15-16才",IF(F48&lt;&gt;"","17才以上","")))))</f>
      </c>
      <c r="H48" s="137"/>
      <c r="I48" s="103">
        <f>COUNTA(B48:E49,H48)</f>
        <v>0</v>
      </c>
      <c r="J48" s="105">
        <f>IF(I48=7,1,0)</f>
        <v>0</v>
      </c>
      <c r="K48" s="126">
        <f>IF(AND(B48="世界選手権",F48&lt;=17),"17才以上でないと世界選手権の選考を受けられません","")</f>
      </c>
    </row>
    <row r="49" spans="1:11" ht="30" customHeight="1">
      <c r="A49" s="128"/>
      <c r="B49" s="130"/>
      <c r="C49" s="12"/>
      <c r="D49" s="12"/>
      <c r="E49" s="134"/>
      <c r="F49" s="136"/>
      <c r="G49" s="132"/>
      <c r="H49" s="138"/>
      <c r="K49" s="126"/>
    </row>
    <row r="50" spans="1:11" ht="17.25" customHeight="1">
      <c r="A50" s="127">
        <v>20</v>
      </c>
      <c r="B50" s="129"/>
      <c r="C50" s="13"/>
      <c r="D50" s="13"/>
      <c r="E50" s="133"/>
      <c r="F50" s="135">
        <f>IF(E50="","",DATEDIF(E50,$F$10,"Y"))</f>
      </c>
      <c r="G50" s="131">
        <f>IF(F50&lt;=10,"参加できません",IF(AND(F50&gt;=11,F50&lt;=12),"11-12才",IF(AND(F50&gt;=13,F50&lt;=14),"13-14才",IF(AND(F50&gt;=15,F50&lt;=16),"15-16才",IF(F50&lt;&gt;"","17才以上","")))))</f>
      </c>
      <c r="H50" s="137"/>
      <c r="I50" s="103">
        <f>COUNTA(B50:E51,H50)</f>
        <v>0</v>
      </c>
      <c r="J50" s="105">
        <f>IF(I50=7,1,0)</f>
        <v>0</v>
      </c>
      <c r="K50" s="126">
        <f>IF(AND(B50="世界選手権",F50&lt;=17),"17才以上でないと世界選手権の選考を受けられません","")</f>
      </c>
    </row>
    <row r="51" spans="1:11" ht="30" customHeight="1">
      <c r="A51" s="128"/>
      <c r="B51" s="130"/>
      <c r="C51" s="12"/>
      <c r="D51" s="12"/>
      <c r="E51" s="134"/>
      <c r="F51" s="136"/>
      <c r="G51" s="132"/>
      <c r="H51" s="138"/>
      <c r="K51" s="126"/>
    </row>
    <row r="52" spans="1:11" ht="17.25" customHeight="1">
      <c r="A52" s="127">
        <v>21</v>
      </c>
      <c r="B52" s="129"/>
      <c r="C52" s="13"/>
      <c r="D52" s="13"/>
      <c r="E52" s="133"/>
      <c r="F52" s="135">
        <f>IF(E52="","",DATEDIF(E52,$F$10,"Y"))</f>
      </c>
      <c r="G52" s="131">
        <f>IF(F52&lt;=10,"参加できません",IF(AND(F52&gt;=11,F52&lt;=12),"11-12才",IF(AND(F52&gt;=13,F52&lt;=14),"13-14才",IF(AND(F52&gt;=15,F52&lt;=16),"15-16才",IF(F52&lt;&gt;"","17才以上","")))))</f>
      </c>
      <c r="H52" s="137"/>
      <c r="I52" s="103">
        <f>COUNTA(B52:E53,H52)</f>
        <v>0</v>
      </c>
      <c r="J52" s="105">
        <f>IF(I52=7,1,0)</f>
        <v>0</v>
      </c>
      <c r="K52" s="126">
        <f>IF(AND(B52="世界選手権",F52&lt;=17),"17才以上でないと世界選手権の選考を受けられません","")</f>
      </c>
    </row>
    <row r="53" spans="1:11" ht="30" customHeight="1">
      <c r="A53" s="128"/>
      <c r="B53" s="130"/>
      <c r="C53" s="12"/>
      <c r="D53" s="12"/>
      <c r="E53" s="134"/>
      <c r="F53" s="136"/>
      <c r="G53" s="132"/>
      <c r="H53" s="138"/>
      <c r="K53" s="126"/>
    </row>
    <row r="54" spans="1:11" ht="17.25" customHeight="1">
      <c r="A54" s="127">
        <v>22</v>
      </c>
      <c r="B54" s="129"/>
      <c r="C54" s="13"/>
      <c r="D54" s="13"/>
      <c r="E54" s="133"/>
      <c r="F54" s="135">
        <f>IF(E54="","",DATEDIF(E54,$F$10,"Y"))</f>
      </c>
      <c r="G54" s="131">
        <f>IF(F54&lt;=10,"参加できません",IF(AND(F54&gt;=11,F54&lt;=12),"11-12才",IF(AND(F54&gt;=13,F54&lt;=14),"13-14才",IF(AND(F54&gt;=15,F54&lt;=16),"15-16才",IF(F54&lt;&gt;"","17才以上","")))))</f>
      </c>
      <c r="H54" s="137"/>
      <c r="I54" s="103">
        <f>COUNTA(B54:E55,H54)</f>
        <v>0</v>
      </c>
      <c r="J54" s="105">
        <f>IF(I54=7,1,0)</f>
        <v>0</v>
      </c>
      <c r="K54" s="126">
        <f>IF(AND(B54="世界選手権",F54&lt;=17),"17才以上でないと世界選手権の選考を受けられません","")</f>
      </c>
    </row>
    <row r="55" spans="1:11" ht="30" customHeight="1">
      <c r="A55" s="128"/>
      <c r="B55" s="130"/>
      <c r="C55" s="12"/>
      <c r="D55" s="12"/>
      <c r="E55" s="134"/>
      <c r="F55" s="136"/>
      <c r="G55" s="132"/>
      <c r="H55" s="138"/>
      <c r="K55" s="126"/>
    </row>
    <row r="56" spans="1:11" ht="17.25" customHeight="1">
      <c r="A56" s="127">
        <v>23</v>
      </c>
      <c r="B56" s="129"/>
      <c r="C56" s="13"/>
      <c r="D56" s="13"/>
      <c r="E56" s="133"/>
      <c r="F56" s="135">
        <f>IF(E56="","",DATEDIF(E56,$F$10,"Y"))</f>
      </c>
      <c r="G56" s="131">
        <f>IF(F56&lt;=10,"参加できません",IF(AND(F56&gt;=11,F56&lt;=12),"11-12才",IF(AND(F56&gt;=13,F56&lt;=14),"13-14才",IF(AND(F56&gt;=15,F56&lt;=16),"15-16才",IF(F56&lt;&gt;"","17才以上","")))))</f>
      </c>
      <c r="H56" s="137"/>
      <c r="I56" s="103">
        <f>COUNTA(B56:E57,H56)</f>
        <v>0</v>
      </c>
      <c r="J56" s="105">
        <f>IF(I56=7,1,0)</f>
        <v>0</v>
      </c>
      <c r="K56" s="126">
        <f>IF(AND(B56="世界選手権",F56&lt;=17),"17才以上でないと世界選手権の選考を受けられません","")</f>
      </c>
    </row>
    <row r="57" spans="1:11" ht="30" customHeight="1">
      <c r="A57" s="128"/>
      <c r="B57" s="130"/>
      <c r="C57" s="12"/>
      <c r="D57" s="12"/>
      <c r="E57" s="134"/>
      <c r="F57" s="136"/>
      <c r="G57" s="132"/>
      <c r="H57" s="138"/>
      <c r="K57" s="126"/>
    </row>
    <row r="58" spans="1:11" ht="17.25" customHeight="1">
      <c r="A58" s="127">
        <v>24</v>
      </c>
      <c r="B58" s="129"/>
      <c r="C58" s="13"/>
      <c r="D58" s="13"/>
      <c r="E58" s="133"/>
      <c r="F58" s="135">
        <f>IF(E58="","",DATEDIF(E58,$F$10,"Y"))</f>
      </c>
      <c r="G58" s="131">
        <f>IF(F58&lt;=10,"参加できません",IF(AND(F58&gt;=11,F58&lt;=12),"11-12才",IF(AND(F58&gt;=13,F58&lt;=14),"13-14才",IF(AND(F58&gt;=15,F58&lt;=16),"15-16才",IF(F58&lt;&gt;"","17才以上","")))))</f>
      </c>
      <c r="H58" s="137"/>
      <c r="I58" s="103">
        <f>COUNTA(B58:E59,H58)</f>
        <v>0</v>
      </c>
      <c r="J58" s="105">
        <f>IF(I58=7,1,0)</f>
        <v>0</v>
      </c>
      <c r="K58" s="126">
        <f>IF(AND(B58="世界選手権",F58&lt;=17),"17才以上でないと世界選手権の選考を受けられません","")</f>
      </c>
    </row>
    <row r="59" spans="1:11" ht="30" customHeight="1">
      <c r="A59" s="128"/>
      <c r="B59" s="130"/>
      <c r="C59" s="12"/>
      <c r="D59" s="12"/>
      <c r="E59" s="134"/>
      <c r="F59" s="136"/>
      <c r="G59" s="132"/>
      <c r="H59" s="138"/>
      <c r="K59" s="126"/>
    </row>
    <row r="60" spans="1:11" ht="17.25" customHeight="1">
      <c r="A60" s="127">
        <v>25</v>
      </c>
      <c r="B60" s="129"/>
      <c r="C60" s="13"/>
      <c r="D60" s="13"/>
      <c r="E60" s="133"/>
      <c r="F60" s="135">
        <f>IF(E60="","",DATEDIF(E60,$F$10,"Y"))</f>
      </c>
      <c r="G60" s="131">
        <f>IF(F60&lt;=10,"参加できません",IF(AND(F60&gt;=11,F60&lt;=12),"11-12才",IF(AND(F60&gt;=13,F60&lt;=14),"13-14才",IF(AND(F60&gt;=15,F60&lt;=16),"15-16才",IF(F60&lt;&gt;"","17才以上","")))))</f>
      </c>
      <c r="H60" s="137"/>
      <c r="I60" s="103">
        <f>COUNTA(B60:E61,H60)</f>
        <v>0</v>
      </c>
      <c r="J60" s="105">
        <f>IF(I60=7,1,0)</f>
        <v>0</v>
      </c>
      <c r="K60" s="126">
        <f>IF(AND(B60="世界選手権",F60&lt;=17),"17才以上でないと世界選手権の選考を受けられません","")</f>
      </c>
    </row>
    <row r="61" spans="1:11" ht="30" customHeight="1">
      <c r="A61" s="128"/>
      <c r="B61" s="130"/>
      <c r="C61" s="12"/>
      <c r="D61" s="12"/>
      <c r="E61" s="134"/>
      <c r="F61" s="136"/>
      <c r="G61" s="132"/>
      <c r="H61" s="138"/>
      <c r="K61" s="126"/>
    </row>
    <row r="62" spans="1:11" ht="17.25" customHeight="1">
      <c r="A62" s="127">
        <v>26</v>
      </c>
      <c r="B62" s="129"/>
      <c r="C62" s="13"/>
      <c r="D62" s="13"/>
      <c r="E62" s="133"/>
      <c r="F62" s="135">
        <f>IF(E62="","",DATEDIF(E62,$F$10,"Y"))</f>
      </c>
      <c r="G62" s="131">
        <f>IF(F62&lt;=10,"参加できません",IF(AND(F62&gt;=11,F62&lt;=12),"11-12才",IF(AND(F62&gt;=13,F62&lt;=14),"13-14才",IF(AND(F62&gt;=15,F62&lt;=16),"15-16才",IF(F62&lt;&gt;"","17才以上","")))))</f>
      </c>
      <c r="H62" s="137"/>
      <c r="I62" s="103">
        <f>COUNTA(B62:E63,H62)</f>
        <v>0</v>
      </c>
      <c r="J62" s="105">
        <f>IF(I62=7,1,0)</f>
        <v>0</v>
      </c>
      <c r="K62" s="126">
        <f>IF(AND(B62="世界選手権",F62&lt;=17),"17才以上でないと世界選手権の選考を受けられません","")</f>
      </c>
    </row>
    <row r="63" spans="1:11" ht="30" customHeight="1">
      <c r="A63" s="128"/>
      <c r="B63" s="130"/>
      <c r="C63" s="12"/>
      <c r="D63" s="12"/>
      <c r="E63" s="134"/>
      <c r="F63" s="136"/>
      <c r="G63" s="132"/>
      <c r="H63" s="138"/>
      <c r="K63" s="126"/>
    </row>
    <row r="64" spans="1:11" ht="17.25" customHeight="1">
      <c r="A64" s="127">
        <v>27</v>
      </c>
      <c r="B64" s="129"/>
      <c r="C64" s="13"/>
      <c r="D64" s="13"/>
      <c r="E64" s="133"/>
      <c r="F64" s="135">
        <f>IF(E64="","",DATEDIF(E64,$F$10,"Y"))</f>
      </c>
      <c r="G64" s="131">
        <f>IF(F64&lt;=10,"参加できません",IF(AND(F64&gt;=11,F64&lt;=12),"11-12才",IF(AND(F64&gt;=13,F64&lt;=14),"13-14才",IF(AND(F64&gt;=15,F64&lt;=16),"15-16才",IF(F64&lt;&gt;"","17才以上","")))))</f>
      </c>
      <c r="H64" s="137"/>
      <c r="I64" s="103">
        <f>COUNTA(B64:E65,H64)</f>
        <v>0</v>
      </c>
      <c r="J64" s="105">
        <f>IF(I64=7,1,0)</f>
        <v>0</v>
      </c>
      <c r="K64" s="126">
        <f>IF(AND(B64="世界選手権",F64&lt;=17),"17才以上でないと世界選手権の選考を受けられません","")</f>
      </c>
    </row>
    <row r="65" spans="1:11" ht="30" customHeight="1">
      <c r="A65" s="128"/>
      <c r="B65" s="130"/>
      <c r="C65" s="12"/>
      <c r="D65" s="12"/>
      <c r="E65" s="134"/>
      <c r="F65" s="136"/>
      <c r="G65" s="132"/>
      <c r="H65" s="138"/>
      <c r="K65" s="126"/>
    </row>
    <row r="66" spans="1:11" ht="17.25" customHeight="1">
      <c r="A66" s="127">
        <v>28</v>
      </c>
      <c r="B66" s="129"/>
      <c r="C66" s="13"/>
      <c r="D66" s="13"/>
      <c r="E66" s="133"/>
      <c r="F66" s="135">
        <f>IF(E66="","",DATEDIF(E66,$F$10,"Y"))</f>
      </c>
      <c r="G66" s="131">
        <f>IF(F66&lt;=10,"参加できません",IF(AND(F66&gt;=11,F66&lt;=12),"11-12才",IF(AND(F66&gt;=13,F66&lt;=14),"13-14才",IF(AND(F66&gt;=15,F66&lt;=16),"15-16才",IF(F66&lt;&gt;"","17才以上","")))))</f>
      </c>
      <c r="H66" s="137"/>
      <c r="I66" s="103">
        <f>COUNTA(B66:E67,H66)</f>
        <v>0</v>
      </c>
      <c r="J66" s="105">
        <f>IF(I66=7,1,0)</f>
        <v>0</v>
      </c>
      <c r="K66" s="126">
        <f>IF(AND(B66="世界選手権",F66&lt;=17),"17才以上でないと世界選手権の選考を受けられません","")</f>
      </c>
    </row>
    <row r="67" spans="1:11" ht="30" customHeight="1">
      <c r="A67" s="128"/>
      <c r="B67" s="130"/>
      <c r="C67" s="12"/>
      <c r="D67" s="12"/>
      <c r="E67" s="134"/>
      <c r="F67" s="136"/>
      <c r="G67" s="132"/>
      <c r="H67" s="138"/>
      <c r="K67" s="126"/>
    </row>
    <row r="68" spans="1:11" ht="17.25" customHeight="1">
      <c r="A68" s="127">
        <v>29</v>
      </c>
      <c r="B68" s="129"/>
      <c r="C68" s="13"/>
      <c r="D68" s="13"/>
      <c r="E68" s="133"/>
      <c r="F68" s="135">
        <f>IF(E68="","",DATEDIF(E68,$F$10,"Y"))</f>
      </c>
      <c r="G68" s="131">
        <f>IF(F68&lt;=10,"参加できません",IF(AND(F68&gt;=11,F68&lt;=12),"11-12才",IF(AND(F68&gt;=13,F68&lt;=14),"13-14才",IF(AND(F68&gt;=15,F68&lt;=16),"15-16才",IF(F68&lt;&gt;"","17才以上","")))))</f>
      </c>
      <c r="H68" s="137"/>
      <c r="I68" s="103">
        <f>COUNTA(B68:E69,H68)</f>
        <v>0</v>
      </c>
      <c r="J68" s="105">
        <f>IF(I68=7,1,0)</f>
        <v>0</v>
      </c>
      <c r="K68" s="126">
        <f>IF(AND(B68="世界選手権",F68&lt;=17),"17才以上でないと世界選手権の選考を受けられません","")</f>
      </c>
    </row>
    <row r="69" spans="1:11" ht="30" customHeight="1">
      <c r="A69" s="128"/>
      <c r="B69" s="130"/>
      <c r="C69" s="12"/>
      <c r="D69" s="12"/>
      <c r="E69" s="134"/>
      <c r="F69" s="136"/>
      <c r="G69" s="132"/>
      <c r="H69" s="138"/>
      <c r="K69" s="126"/>
    </row>
    <row r="70" spans="1:11" ht="17.25" customHeight="1">
      <c r="A70" s="127">
        <v>30</v>
      </c>
      <c r="B70" s="129"/>
      <c r="C70" s="13"/>
      <c r="D70" s="13"/>
      <c r="E70" s="133"/>
      <c r="F70" s="135">
        <f>IF(E70="","",DATEDIF(E70,$F$10,"Y"))</f>
      </c>
      <c r="G70" s="131">
        <f>IF(F70&lt;=10,"参加できません",IF(AND(F70&gt;=11,F70&lt;=12),"11-12才",IF(AND(F70&gt;=13,F70&lt;=14),"13-14才",IF(AND(F70&gt;=15,F70&lt;=16),"15-16才",IF(F70&lt;&gt;"","17才以上","")))))</f>
      </c>
      <c r="H70" s="137"/>
      <c r="I70" s="103">
        <f>COUNTA(B70:E71,H70)</f>
        <v>0</v>
      </c>
      <c r="J70" s="105">
        <f>IF(I70=7,1,0)</f>
        <v>0</v>
      </c>
      <c r="K70" s="126">
        <f>IF(AND(B70="世界選手権",F70&lt;=17),"17才以上でないと世界選手権の選考を受けられません","")</f>
      </c>
    </row>
    <row r="71" spans="1:11" ht="30" customHeight="1">
      <c r="A71" s="128"/>
      <c r="B71" s="130"/>
      <c r="C71" s="12"/>
      <c r="D71" s="12"/>
      <c r="E71" s="134"/>
      <c r="F71" s="136"/>
      <c r="G71" s="132"/>
      <c r="H71" s="138"/>
      <c r="K71" s="126"/>
    </row>
  </sheetData>
  <sheetProtection password="8225" sheet="1" selectLockedCells="1"/>
  <mergeCells count="218">
    <mergeCell ref="A1:H1"/>
    <mergeCell ref="A8:H8"/>
    <mergeCell ref="A9:H9"/>
    <mergeCell ref="A10:A11"/>
    <mergeCell ref="B10:B11"/>
    <mergeCell ref="C10:D11"/>
    <mergeCell ref="G10:G11"/>
    <mergeCell ref="H10:H11"/>
    <mergeCell ref="A12:A13"/>
    <mergeCell ref="B12:B13"/>
    <mergeCell ref="G12:G13"/>
    <mergeCell ref="E12:E13"/>
    <mergeCell ref="F12:F13"/>
    <mergeCell ref="H12:H13"/>
    <mergeCell ref="A14:A15"/>
    <mergeCell ref="B14:B15"/>
    <mergeCell ref="G14:G15"/>
    <mergeCell ref="E14:E15"/>
    <mergeCell ref="F14:F15"/>
    <mergeCell ref="H14:H15"/>
    <mergeCell ref="A16:A17"/>
    <mergeCell ref="B16:B17"/>
    <mergeCell ref="G16:G17"/>
    <mergeCell ref="E16:E17"/>
    <mergeCell ref="F16:F17"/>
    <mergeCell ref="H16:H17"/>
    <mergeCell ref="A18:A19"/>
    <mergeCell ref="B18:B19"/>
    <mergeCell ref="G18:G19"/>
    <mergeCell ref="E18:E19"/>
    <mergeCell ref="F18:F19"/>
    <mergeCell ref="H18:H19"/>
    <mergeCell ref="A20:A21"/>
    <mergeCell ref="B20:B21"/>
    <mergeCell ref="G20:G21"/>
    <mergeCell ref="E20:E21"/>
    <mergeCell ref="F20:F21"/>
    <mergeCell ref="H20:H21"/>
    <mergeCell ref="A22:A23"/>
    <mergeCell ref="B22:B23"/>
    <mergeCell ref="G22:G23"/>
    <mergeCell ref="E22:E23"/>
    <mergeCell ref="F22:F23"/>
    <mergeCell ref="H22:H23"/>
    <mergeCell ref="A24:A25"/>
    <mergeCell ref="B24:B25"/>
    <mergeCell ref="G24:G25"/>
    <mergeCell ref="E24:E25"/>
    <mergeCell ref="F24:F25"/>
    <mergeCell ref="H24:H25"/>
    <mergeCell ref="A26:A27"/>
    <mergeCell ref="B26:B27"/>
    <mergeCell ref="G26:G27"/>
    <mergeCell ref="E26:E27"/>
    <mergeCell ref="F26:F27"/>
    <mergeCell ref="H26:H27"/>
    <mergeCell ref="A28:A29"/>
    <mergeCell ref="B28:B29"/>
    <mergeCell ref="G28:G29"/>
    <mergeCell ref="E28:E29"/>
    <mergeCell ref="F28:F29"/>
    <mergeCell ref="H28:H29"/>
    <mergeCell ref="A30:A31"/>
    <mergeCell ref="B30:B31"/>
    <mergeCell ref="G30:G31"/>
    <mergeCell ref="E30:E31"/>
    <mergeCell ref="F30:F31"/>
    <mergeCell ref="H30:H31"/>
    <mergeCell ref="A32:A33"/>
    <mergeCell ref="B32:B33"/>
    <mergeCell ref="G32:G33"/>
    <mergeCell ref="E32:E33"/>
    <mergeCell ref="F32:F33"/>
    <mergeCell ref="H32:H33"/>
    <mergeCell ref="A34:A35"/>
    <mergeCell ref="B34:B35"/>
    <mergeCell ref="G34:G35"/>
    <mergeCell ref="E34:E35"/>
    <mergeCell ref="F34:F35"/>
    <mergeCell ref="H34:H35"/>
    <mergeCell ref="A36:A37"/>
    <mergeCell ref="B36:B37"/>
    <mergeCell ref="G36:G37"/>
    <mergeCell ref="E36:E37"/>
    <mergeCell ref="F36:F37"/>
    <mergeCell ref="H36:H37"/>
    <mergeCell ref="A38:A39"/>
    <mergeCell ref="B38:B39"/>
    <mergeCell ref="G38:G39"/>
    <mergeCell ref="E38:E39"/>
    <mergeCell ref="F38:F39"/>
    <mergeCell ref="H38:H39"/>
    <mergeCell ref="A40:A41"/>
    <mergeCell ref="B40:B41"/>
    <mergeCell ref="G40:G41"/>
    <mergeCell ref="E40:E41"/>
    <mergeCell ref="F40:F41"/>
    <mergeCell ref="H40:H41"/>
    <mergeCell ref="A42:A43"/>
    <mergeCell ref="B42:B43"/>
    <mergeCell ref="G42:G43"/>
    <mergeCell ref="E42:E43"/>
    <mergeCell ref="F42:F43"/>
    <mergeCell ref="H42:H43"/>
    <mergeCell ref="A44:A45"/>
    <mergeCell ref="B44:B45"/>
    <mergeCell ref="G44:G45"/>
    <mergeCell ref="E44:E45"/>
    <mergeCell ref="F44:F45"/>
    <mergeCell ref="H44:H45"/>
    <mergeCell ref="A46:A47"/>
    <mergeCell ref="B46:B47"/>
    <mergeCell ref="G46:G47"/>
    <mergeCell ref="E46:E47"/>
    <mergeCell ref="F46:F47"/>
    <mergeCell ref="H46:H47"/>
    <mergeCell ref="A48:A49"/>
    <mergeCell ref="B48:B49"/>
    <mergeCell ref="G48:G49"/>
    <mergeCell ref="E48:E49"/>
    <mergeCell ref="F48:F49"/>
    <mergeCell ref="H48:H49"/>
    <mergeCell ref="A50:A51"/>
    <mergeCell ref="B50:B51"/>
    <mergeCell ref="G50:G51"/>
    <mergeCell ref="E50:E51"/>
    <mergeCell ref="F50:F51"/>
    <mergeCell ref="H50:H51"/>
    <mergeCell ref="A52:A53"/>
    <mergeCell ref="B52:B53"/>
    <mergeCell ref="G52:G53"/>
    <mergeCell ref="E52:E53"/>
    <mergeCell ref="F52:F53"/>
    <mergeCell ref="H52:H53"/>
    <mergeCell ref="A54:A55"/>
    <mergeCell ref="B54:B55"/>
    <mergeCell ref="G54:G55"/>
    <mergeCell ref="E54:E55"/>
    <mergeCell ref="F54:F55"/>
    <mergeCell ref="H54:H55"/>
    <mergeCell ref="A56:A57"/>
    <mergeCell ref="B56:B57"/>
    <mergeCell ref="G56:G57"/>
    <mergeCell ref="E56:E57"/>
    <mergeCell ref="F56:F57"/>
    <mergeCell ref="H56:H57"/>
    <mergeCell ref="A58:A59"/>
    <mergeCell ref="B58:B59"/>
    <mergeCell ref="G58:G59"/>
    <mergeCell ref="E58:E59"/>
    <mergeCell ref="F58:F59"/>
    <mergeCell ref="H58:H59"/>
    <mergeCell ref="A60:A61"/>
    <mergeCell ref="B60:B61"/>
    <mergeCell ref="G60:G61"/>
    <mergeCell ref="E60:E61"/>
    <mergeCell ref="F60:F61"/>
    <mergeCell ref="H60:H61"/>
    <mergeCell ref="A62:A63"/>
    <mergeCell ref="B62:B63"/>
    <mergeCell ref="G62:G63"/>
    <mergeCell ref="E62:E63"/>
    <mergeCell ref="F62:F63"/>
    <mergeCell ref="H62:H63"/>
    <mergeCell ref="A64:A65"/>
    <mergeCell ref="B64:B65"/>
    <mergeCell ref="G64:G65"/>
    <mergeCell ref="E64:E65"/>
    <mergeCell ref="F64:F65"/>
    <mergeCell ref="H64:H65"/>
    <mergeCell ref="A66:A67"/>
    <mergeCell ref="B66:B67"/>
    <mergeCell ref="G66:G67"/>
    <mergeCell ref="E66:E67"/>
    <mergeCell ref="F66:F67"/>
    <mergeCell ref="H66:H67"/>
    <mergeCell ref="A68:A69"/>
    <mergeCell ref="B68:B69"/>
    <mergeCell ref="G68:G69"/>
    <mergeCell ref="E68:E69"/>
    <mergeCell ref="F68:F69"/>
    <mergeCell ref="H68:H69"/>
    <mergeCell ref="A70:A71"/>
    <mergeCell ref="B70:B71"/>
    <mergeCell ref="G70:G71"/>
    <mergeCell ref="E70:E71"/>
    <mergeCell ref="F70:F71"/>
    <mergeCell ref="H70:H7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66:K67"/>
    <mergeCell ref="K68:K69"/>
    <mergeCell ref="K70:K71"/>
    <mergeCell ref="K48:K49"/>
    <mergeCell ref="K50:K51"/>
    <mergeCell ref="K52:K53"/>
    <mergeCell ref="K54:K55"/>
    <mergeCell ref="K56:K57"/>
    <mergeCell ref="K58:K59"/>
    <mergeCell ref="K60:K61"/>
    <mergeCell ref="K62:K63"/>
    <mergeCell ref="K64:K65"/>
  </mergeCells>
  <dataValidations count="2">
    <dataValidation type="textLength" allowBlank="1" showInputMessage="1" showErrorMessage="1" promptTitle="選手登録番号" prompt="6から始まる6ケタの登録番号を入力してください。" error="選手登録番号は6ケタです。ご確認の上入力してください。" sqref="H12:H71">
      <formula1>6</formula1>
      <formula2>6</formula2>
    </dataValidation>
    <dataValidation type="list" allowBlank="1" showInputMessage="1" showErrorMessage="1" sqref="B12:B71">
      <formula1>"IP,選考なし"</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3.xml><?xml version="1.0" encoding="utf-8"?>
<worksheet xmlns="http://schemas.openxmlformats.org/spreadsheetml/2006/main" xmlns:r="http://schemas.openxmlformats.org/officeDocument/2006/relationships">
  <sheetPr>
    <tabColor rgb="FFFFC000"/>
  </sheetPr>
  <dimension ref="A1:K71"/>
  <sheetViews>
    <sheetView showGridLines="0" zoomScalePageLayoutView="0" workbookViewId="0" topLeftCell="A1">
      <selection activeCell="B12" sqref="B12:B13"/>
    </sheetView>
  </sheetViews>
  <sheetFormatPr defaultColWidth="8.875" defaultRowHeight="13.5"/>
  <cols>
    <col min="1" max="1" width="4.375" style="8" customWidth="1"/>
    <col min="2" max="2" width="11.00390625" style="8" bestFit="1" customWidth="1"/>
    <col min="3" max="4" width="14.125" style="8" customWidth="1"/>
    <col min="5" max="5" width="14.625" style="11" customWidth="1"/>
    <col min="6" max="8" width="14.125" style="8" customWidth="1"/>
    <col min="9" max="9" width="7.625" style="103" customWidth="1"/>
    <col min="10" max="10" width="8.875" style="103" customWidth="1"/>
    <col min="11" max="11" width="51.125" style="80" bestFit="1" customWidth="1"/>
    <col min="12" max="16384" width="8.875" style="8" customWidth="1"/>
  </cols>
  <sheetData>
    <row r="1" spans="1:8" ht="29.25" customHeight="1">
      <c r="A1" s="142">
        <f>'所属団体情報'!$D$7</f>
        <v>0</v>
      </c>
      <c r="B1" s="142"/>
      <c r="C1" s="142"/>
      <c r="D1" s="142"/>
      <c r="E1" s="142"/>
      <c r="F1" s="142"/>
      <c r="G1" s="142"/>
      <c r="H1" s="142"/>
    </row>
    <row r="2" spans="1:8" ht="8.25" customHeight="1" thickBot="1">
      <c r="A2" s="28"/>
      <c r="B2" s="28"/>
      <c r="C2" s="28"/>
      <c r="D2" s="28"/>
      <c r="E2" s="28"/>
      <c r="F2" s="28"/>
      <c r="G2" s="28"/>
      <c r="H2" s="28"/>
    </row>
    <row r="3" spans="1:8" ht="15" customHeight="1">
      <c r="A3" s="28"/>
      <c r="B3" s="28"/>
      <c r="C3" s="28"/>
      <c r="D3" s="28"/>
      <c r="E3" s="30" t="s">
        <v>49</v>
      </c>
      <c r="F3" s="31" t="s">
        <v>50</v>
      </c>
      <c r="G3" s="31" t="s">
        <v>51</v>
      </c>
      <c r="H3" s="32" t="s">
        <v>73</v>
      </c>
    </row>
    <row r="4" spans="1:8" ht="15" customHeight="1" thickBot="1">
      <c r="A4" s="28"/>
      <c r="B4" s="28"/>
      <c r="C4" s="28"/>
      <c r="D4" s="28"/>
      <c r="E4" s="35">
        <f>SUMIF($G$12:$G$71,E3,$J$12:$J$72)</f>
        <v>0</v>
      </c>
      <c r="F4" s="36">
        <f>SUMIF($G$12:$G$71,F3,$J$12:$J$71)</f>
        <v>0</v>
      </c>
      <c r="G4" s="36">
        <f>SUMIF($G$12:$G$71,G3,$J$12:$J$71)</f>
        <v>0</v>
      </c>
      <c r="H4" s="37">
        <f>SUMIF($G$12:$G$71,H3,$J$12:$J$71)</f>
        <v>0</v>
      </c>
    </row>
    <row r="5" spans="1:11" ht="15" customHeight="1">
      <c r="A5" s="28"/>
      <c r="B5" s="28"/>
      <c r="C5" s="28"/>
      <c r="D5" s="28"/>
      <c r="E5" s="30" t="s">
        <v>88</v>
      </c>
      <c r="F5" s="32" t="s">
        <v>75</v>
      </c>
      <c r="G5" s="1"/>
      <c r="H5" s="80"/>
      <c r="K5" s="8"/>
    </row>
    <row r="6" spans="1:11" ht="15" customHeight="1" thickBot="1">
      <c r="A6" s="28"/>
      <c r="B6" s="28"/>
      <c r="C6" s="28"/>
      <c r="D6" s="28"/>
      <c r="E6" s="35">
        <f>COUNTIF($B$12:$B$71,E5)</f>
        <v>0</v>
      </c>
      <c r="F6" s="37">
        <f>COUNTIF($B$12:$B$71,F5)</f>
        <v>0</v>
      </c>
      <c r="G6" s="1"/>
      <c r="H6" s="80"/>
      <c r="K6" s="8"/>
    </row>
    <row r="7" spans="1:9" ht="22.5" customHeight="1">
      <c r="A7" s="19"/>
      <c r="B7" s="19"/>
      <c r="C7" s="10"/>
      <c r="D7" s="10"/>
      <c r="E7" s="33" t="s">
        <v>76</v>
      </c>
      <c r="F7" s="10"/>
      <c r="G7" s="10"/>
      <c r="H7" s="10"/>
      <c r="I7" s="104"/>
    </row>
    <row r="8" spans="1:8" ht="19.5" customHeight="1">
      <c r="A8" s="143" t="s">
        <v>89</v>
      </c>
      <c r="B8" s="143"/>
      <c r="C8" s="143"/>
      <c r="D8" s="143"/>
      <c r="E8" s="143"/>
      <c r="F8" s="143"/>
      <c r="G8" s="143"/>
      <c r="H8" s="143"/>
    </row>
    <row r="9" spans="1:8" ht="25.5" customHeight="1">
      <c r="A9" s="155" t="s">
        <v>90</v>
      </c>
      <c r="B9" s="155"/>
      <c r="C9" s="155"/>
      <c r="D9" s="155"/>
      <c r="E9" s="155"/>
      <c r="F9" s="155"/>
      <c r="G9" s="155"/>
      <c r="H9" s="155"/>
    </row>
    <row r="10" spans="1:8" ht="18" customHeight="1">
      <c r="A10" s="145" t="s">
        <v>0</v>
      </c>
      <c r="B10" s="147" t="s">
        <v>39</v>
      </c>
      <c r="C10" s="149" t="s">
        <v>1</v>
      </c>
      <c r="D10" s="150"/>
      <c r="E10" s="100" t="s">
        <v>40</v>
      </c>
      <c r="F10" s="38">
        <v>42735</v>
      </c>
      <c r="G10" s="147" t="s">
        <v>38</v>
      </c>
      <c r="H10" s="153" t="s">
        <v>2</v>
      </c>
    </row>
    <row r="11" spans="1:8" ht="18" customHeight="1">
      <c r="A11" s="146"/>
      <c r="B11" s="148"/>
      <c r="C11" s="151"/>
      <c r="D11" s="152"/>
      <c r="E11" s="101" t="s">
        <v>74</v>
      </c>
      <c r="F11" s="40" t="s">
        <v>41</v>
      </c>
      <c r="G11" s="148"/>
      <c r="H11" s="154"/>
    </row>
    <row r="12" spans="1:11" s="14" customFormat="1" ht="17.25" customHeight="1">
      <c r="A12" s="127">
        <v>1</v>
      </c>
      <c r="B12" s="129"/>
      <c r="C12" s="13"/>
      <c r="D12" s="13"/>
      <c r="E12" s="133"/>
      <c r="F12" s="139">
        <f>IF(E12="","",DATEDIF(E12,$F$10,"Y"))</f>
      </c>
      <c r="G12" s="131">
        <f>IF(F12&lt;=10,"参加できません",IF(AND(F12&gt;=11,F12&lt;=12),"11-12才",IF(AND(F12&gt;=13,F12&lt;=14),"13-14才",IF(AND(F12&gt;=15,F12&lt;=16),"15-16才",IF(F12&lt;&gt;"","17才以上","")))))</f>
      </c>
      <c r="H12" s="137"/>
      <c r="I12" s="103">
        <f>COUNTA(B12:E13,H12)</f>
        <v>0</v>
      </c>
      <c r="J12" s="105">
        <f>IF(I12=7,1,0)</f>
        <v>0</v>
      </c>
      <c r="K12" s="126">
        <f>IF(AND(B12="世界選手権",F12&lt;=17),"17才以上でないと世界選手権の選考を受けられません","")</f>
      </c>
    </row>
    <row r="13" spans="1:11" ht="30" customHeight="1">
      <c r="A13" s="128"/>
      <c r="B13" s="130"/>
      <c r="C13" s="12"/>
      <c r="D13" s="12"/>
      <c r="E13" s="134"/>
      <c r="F13" s="140"/>
      <c r="G13" s="132"/>
      <c r="H13" s="138"/>
      <c r="K13" s="126"/>
    </row>
    <row r="14" spans="1:11" ht="17.25" customHeight="1">
      <c r="A14" s="127">
        <v>2</v>
      </c>
      <c r="B14" s="129"/>
      <c r="C14" s="78"/>
      <c r="D14" s="78"/>
      <c r="E14" s="133"/>
      <c r="F14" s="139">
        <f>IF(E14="","",DATEDIF(E14,$F$10,"Y"))</f>
      </c>
      <c r="G14" s="131">
        <f>IF(F14&lt;=10,"参加できません",IF(AND(F14&gt;=11,F14&lt;=12),"11-12才",IF(AND(F14&gt;=13,F14&lt;=14),"13-14才",IF(AND(F14&gt;=15,F14&lt;=16),"15-16才",IF(F14&lt;&gt;"","17才以上","")))))</f>
      </c>
      <c r="H14" s="137"/>
      <c r="I14" s="103">
        <f>COUNTA(B14:E15,H14)</f>
        <v>0</v>
      </c>
      <c r="J14" s="105">
        <f>IF(I14=7,1,0)</f>
        <v>0</v>
      </c>
      <c r="K14" s="126">
        <f>IF(AND(B14="世界選手権",F14&lt;=17),"17才以上でないと世界選手権の選考を受けられません","")</f>
      </c>
    </row>
    <row r="15" spans="1:11" ht="30" customHeight="1">
      <c r="A15" s="128"/>
      <c r="B15" s="130"/>
      <c r="C15" s="79"/>
      <c r="D15" s="79"/>
      <c r="E15" s="134"/>
      <c r="F15" s="140"/>
      <c r="G15" s="132"/>
      <c r="H15" s="138"/>
      <c r="K15" s="126"/>
    </row>
    <row r="16" spans="1:11" ht="17.25" customHeight="1">
      <c r="A16" s="127">
        <v>3</v>
      </c>
      <c r="B16" s="129"/>
      <c r="C16" s="13"/>
      <c r="D16" s="13"/>
      <c r="E16" s="141"/>
      <c r="F16" s="135">
        <f>IF(E16="","",DATEDIF(E16,$F$10,"Y"))</f>
      </c>
      <c r="G16" s="131">
        <f>IF(F16&lt;=10,"参加できません",IF(AND(F16&gt;=11,F16&lt;=12),"11-12才",IF(AND(F16&gt;=13,F16&lt;=14),"13-14才",IF(AND(F16&gt;=15,F16&lt;=16),"15-16才",IF(F16&lt;&gt;"","17才以上","")))))</f>
      </c>
      <c r="H16" s="137"/>
      <c r="I16" s="103">
        <f>COUNTA(B16:E17,H16)</f>
        <v>0</v>
      </c>
      <c r="J16" s="105">
        <f>IF(I16=7,1,0)</f>
        <v>0</v>
      </c>
      <c r="K16" s="126">
        <f>IF(AND(B16="世界選手権",F16&lt;=17),"17才以上でないと世界選手権の選考を受けられません","")</f>
      </c>
    </row>
    <row r="17" spans="1:11" ht="30" customHeight="1">
      <c r="A17" s="128"/>
      <c r="B17" s="130"/>
      <c r="C17" s="12"/>
      <c r="D17" s="12"/>
      <c r="E17" s="134"/>
      <c r="F17" s="136"/>
      <c r="G17" s="132"/>
      <c r="H17" s="138"/>
      <c r="K17" s="126"/>
    </row>
    <row r="18" spans="1:11" ht="17.25" customHeight="1">
      <c r="A18" s="127">
        <v>4</v>
      </c>
      <c r="B18" s="129"/>
      <c r="C18" s="13"/>
      <c r="D18" s="13"/>
      <c r="E18" s="133"/>
      <c r="F18" s="135">
        <f>IF(E18="","",DATEDIF(E18,$F$10,"Y"))</f>
      </c>
      <c r="G18" s="131">
        <f>IF(F18&lt;=10,"参加できません",IF(AND(F18&gt;=11,F18&lt;=12),"11-12才",IF(AND(F18&gt;=13,F18&lt;=14),"13-14才",IF(AND(F18&gt;=15,F18&lt;=16),"15-16才",IF(F18&lt;&gt;"","17才以上","")))))</f>
      </c>
      <c r="H18" s="137"/>
      <c r="I18" s="103">
        <f>COUNTA(B18:E19,H18)</f>
        <v>0</v>
      </c>
      <c r="J18" s="105">
        <f>IF(I18=7,1,0)</f>
        <v>0</v>
      </c>
      <c r="K18" s="126">
        <f>IF(AND(B18="世界選手権",F18&lt;=17),"17才以上でないと世界選手権の選考を受けられません","")</f>
      </c>
    </row>
    <row r="19" spans="1:11" s="10" customFormat="1" ht="30" customHeight="1">
      <c r="A19" s="128"/>
      <c r="B19" s="130"/>
      <c r="C19" s="12"/>
      <c r="D19" s="12"/>
      <c r="E19" s="134"/>
      <c r="F19" s="136"/>
      <c r="G19" s="132"/>
      <c r="H19" s="138"/>
      <c r="I19" s="103"/>
      <c r="J19" s="103"/>
      <c r="K19" s="126"/>
    </row>
    <row r="20" spans="1:11" s="10" customFormat="1" ht="17.25" customHeight="1">
      <c r="A20" s="127">
        <v>5</v>
      </c>
      <c r="B20" s="129"/>
      <c r="C20" s="13"/>
      <c r="D20" s="13"/>
      <c r="E20" s="133"/>
      <c r="F20" s="135">
        <f>IF(E20="","",DATEDIF(E20,$F$10,"Y"))</f>
      </c>
      <c r="G20" s="131">
        <f>IF(F20&lt;=10,"参加できません",IF(AND(F20&gt;=11,F20&lt;=12),"11-12才",IF(AND(F20&gt;=13,F20&lt;=14),"13-14才",IF(AND(F20&gt;=15,F20&lt;=16),"15-16才",IF(F20&lt;&gt;"","17才以上","")))))</f>
      </c>
      <c r="H20" s="137"/>
      <c r="I20" s="103">
        <f>COUNTA(B20:E21,H20)</f>
        <v>0</v>
      </c>
      <c r="J20" s="105">
        <f>IF(I20=7,1,0)</f>
        <v>0</v>
      </c>
      <c r="K20" s="126">
        <f>IF(AND(B20="世界選手権",F20&lt;=17),"17才以上でないと世界選手権の選考を受けられません","")</f>
      </c>
    </row>
    <row r="21" spans="1:11" s="10" customFormat="1" ht="30" customHeight="1">
      <c r="A21" s="128"/>
      <c r="B21" s="130"/>
      <c r="C21" s="12"/>
      <c r="D21" s="12"/>
      <c r="E21" s="134"/>
      <c r="F21" s="136"/>
      <c r="G21" s="132"/>
      <c r="H21" s="138"/>
      <c r="I21" s="103"/>
      <c r="J21" s="103"/>
      <c r="K21" s="126"/>
    </row>
    <row r="22" spans="1:11" ht="17.25" customHeight="1">
      <c r="A22" s="127">
        <v>6</v>
      </c>
      <c r="B22" s="129"/>
      <c r="C22" s="13"/>
      <c r="D22" s="13"/>
      <c r="E22" s="133"/>
      <c r="F22" s="135">
        <f>IF(E22="","",DATEDIF(E22,$F$10,"Y"))</f>
      </c>
      <c r="G22" s="131">
        <f>IF(F22&lt;=10,"参加できません",IF(AND(F22&gt;=11,F22&lt;=12),"11-12才",IF(AND(F22&gt;=13,F22&lt;=14),"13-14才",IF(AND(F22&gt;=15,F22&lt;=16),"15-16才",IF(F22&lt;&gt;"","17才以上","")))))</f>
      </c>
      <c r="H22" s="137"/>
      <c r="I22" s="103">
        <f>COUNTA(B22:E23,H22)</f>
        <v>0</v>
      </c>
      <c r="J22" s="105">
        <f>IF(I22=7,1,0)</f>
        <v>0</v>
      </c>
      <c r="K22" s="126">
        <f>IF(AND(B22="世界選手権",F22&lt;=17),"17才以上でないと世界選手権の選考を受けられません","")</f>
      </c>
    </row>
    <row r="23" spans="1:11" ht="30" customHeight="1">
      <c r="A23" s="128"/>
      <c r="B23" s="130"/>
      <c r="C23" s="12"/>
      <c r="D23" s="12"/>
      <c r="E23" s="134"/>
      <c r="F23" s="136"/>
      <c r="G23" s="132"/>
      <c r="H23" s="138"/>
      <c r="K23" s="126"/>
    </row>
    <row r="24" spans="1:11" ht="17.25" customHeight="1">
      <c r="A24" s="127">
        <v>7</v>
      </c>
      <c r="B24" s="129"/>
      <c r="C24" s="13"/>
      <c r="D24" s="13"/>
      <c r="E24" s="133"/>
      <c r="F24" s="135">
        <f>IF(E24="","",DATEDIF(E24,$F$10,"Y"))</f>
      </c>
      <c r="G24" s="131">
        <f>IF(F24&lt;=10,"参加できません",IF(AND(F24&gt;=11,F24&lt;=12),"11-12才",IF(AND(F24&gt;=13,F24&lt;=14),"13-14才",IF(AND(F24&gt;=15,F24&lt;=16),"15-16才",IF(F24&lt;&gt;"","17才以上","")))))</f>
      </c>
      <c r="H24" s="137"/>
      <c r="I24" s="103">
        <f>COUNTA(B24:E25,H24)</f>
        <v>0</v>
      </c>
      <c r="J24" s="105">
        <f>IF(I24=7,1,0)</f>
        <v>0</v>
      </c>
      <c r="K24" s="126">
        <f>IF(AND(B24="世界選手権",F24&lt;=17),"17才以上でないと世界選手権の選考を受けられません","")</f>
      </c>
    </row>
    <row r="25" spans="1:11" ht="30" customHeight="1">
      <c r="A25" s="128"/>
      <c r="B25" s="130"/>
      <c r="C25" s="12"/>
      <c r="D25" s="12"/>
      <c r="E25" s="134"/>
      <c r="F25" s="136"/>
      <c r="G25" s="132"/>
      <c r="H25" s="138"/>
      <c r="K25" s="126"/>
    </row>
    <row r="26" spans="1:11" ht="17.25" customHeight="1">
      <c r="A26" s="127">
        <v>8</v>
      </c>
      <c r="B26" s="129"/>
      <c r="C26" s="13"/>
      <c r="D26" s="13"/>
      <c r="E26" s="133"/>
      <c r="F26" s="135">
        <f>IF(E26="","",DATEDIF(E26,$F$10,"Y"))</f>
      </c>
      <c r="G26" s="131">
        <f>IF(F26&lt;=10,"参加できません",IF(AND(F26&gt;=11,F26&lt;=12),"11-12才",IF(AND(F26&gt;=13,F26&lt;=14),"13-14才",IF(AND(F26&gt;=15,F26&lt;=16),"15-16才",IF(F26&lt;&gt;"","17才以上","")))))</f>
      </c>
      <c r="H26" s="137"/>
      <c r="I26" s="103">
        <f>COUNTA(B26:E27,H26)</f>
        <v>0</v>
      </c>
      <c r="J26" s="105">
        <f>IF(I26=7,1,0)</f>
        <v>0</v>
      </c>
      <c r="K26" s="126">
        <f>IF(AND(B26="世界選手権",F26&lt;=17),"17才以上でないと世界選手権の選考を受けられません","")</f>
      </c>
    </row>
    <row r="27" spans="1:11" ht="30" customHeight="1">
      <c r="A27" s="128"/>
      <c r="B27" s="130"/>
      <c r="C27" s="12"/>
      <c r="D27" s="12"/>
      <c r="E27" s="134"/>
      <c r="F27" s="136"/>
      <c r="G27" s="132"/>
      <c r="H27" s="138"/>
      <c r="K27" s="126"/>
    </row>
    <row r="28" spans="1:11" ht="17.25" customHeight="1">
      <c r="A28" s="127">
        <v>9</v>
      </c>
      <c r="B28" s="129"/>
      <c r="C28" s="13"/>
      <c r="D28" s="13"/>
      <c r="E28" s="133"/>
      <c r="F28" s="135">
        <f>IF(E28="","",DATEDIF(E28,$F$10,"Y"))</f>
      </c>
      <c r="G28" s="131">
        <f>IF(F28&lt;=10,"参加できません",IF(AND(F28&gt;=11,F28&lt;=12),"11-12才",IF(AND(F28&gt;=13,F28&lt;=14),"13-14才",IF(AND(F28&gt;=15,F28&lt;=16),"15-16才",IF(F28&lt;&gt;"","17才以上","")))))</f>
      </c>
      <c r="H28" s="137"/>
      <c r="I28" s="103">
        <f>COUNTA(B28:E29,H28)</f>
        <v>0</v>
      </c>
      <c r="J28" s="105">
        <f>IF(I28=7,1,0)</f>
        <v>0</v>
      </c>
      <c r="K28" s="126">
        <f>IF(AND(B28="世界選手権",F28&lt;=17),"17才以上でないと世界選手権の選考を受けられません","")</f>
      </c>
    </row>
    <row r="29" spans="1:11" ht="30" customHeight="1">
      <c r="A29" s="128"/>
      <c r="B29" s="130"/>
      <c r="C29" s="12"/>
      <c r="D29" s="12"/>
      <c r="E29" s="134"/>
      <c r="F29" s="136"/>
      <c r="G29" s="132"/>
      <c r="H29" s="138"/>
      <c r="K29" s="126"/>
    </row>
    <row r="30" spans="1:11" ht="17.25" customHeight="1">
      <c r="A30" s="127">
        <v>10</v>
      </c>
      <c r="B30" s="129"/>
      <c r="C30" s="13"/>
      <c r="D30" s="13"/>
      <c r="E30" s="133"/>
      <c r="F30" s="135">
        <f>IF(E30="","",DATEDIF(E30,$F$10,"Y"))</f>
      </c>
      <c r="G30" s="131">
        <f>IF(F30&lt;=10,"参加できません",IF(AND(F30&gt;=11,F30&lt;=12),"11-12才",IF(AND(F30&gt;=13,F30&lt;=14),"13-14才",IF(AND(F30&gt;=15,F30&lt;=16),"15-16才",IF(F30&lt;&gt;"","17才以上","")))))</f>
      </c>
      <c r="H30" s="137"/>
      <c r="I30" s="103">
        <f>COUNTA(B30:E31,H30)</f>
        <v>0</v>
      </c>
      <c r="J30" s="105">
        <f>IF(I30=7,1,0)</f>
        <v>0</v>
      </c>
      <c r="K30" s="126">
        <f>IF(AND(B30="世界選手権",F30&lt;=17),"17才以上でないと世界選手権の選考を受けられません","")</f>
      </c>
    </row>
    <row r="31" spans="1:11" ht="30" customHeight="1">
      <c r="A31" s="128"/>
      <c r="B31" s="130"/>
      <c r="C31" s="12"/>
      <c r="D31" s="12"/>
      <c r="E31" s="134"/>
      <c r="F31" s="136"/>
      <c r="G31" s="132"/>
      <c r="H31" s="138"/>
      <c r="K31" s="126"/>
    </row>
    <row r="32" spans="1:11" ht="17.25" customHeight="1">
      <c r="A32" s="127">
        <v>11</v>
      </c>
      <c r="B32" s="129"/>
      <c r="C32" s="13"/>
      <c r="D32" s="13"/>
      <c r="E32" s="133"/>
      <c r="F32" s="135">
        <f>IF(E32="","",DATEDIF(E32,$F$10,"Y"))</f>
      </c>
      <c r="G32" s="131">
        <f>IF(F32&lt;=10,"参加できません",IF(AND(F32&gt;=11,F32&lt;=12),"11-12才",IF(AND(F32&gt;=13,F32&lt;=14),"13-14才",IF(AND(F32&gt;=15,F32&lt;=16),"15-16才",IF(F32&lt;&gt;"","17才以上","")))))</f>
      </c>
      <c r="H32" s="137"/>
      <c r="I32" s="103">
        <f>COUNTA(B32:E33,H32)</f>
        <v>0</v>
      </c>
      <c r="J32" s="105">
        <f>IF(I32=7,1,0)</f>
        <v>0</v>
      </c>
      <c r="K32" s="126">
        <f>IF(AND(B32="世界選手権",F32&lt;=17),"17才以上でないと世界選手権の選考を受けられません","")</f>
      </c>
    </row>
    <row r="33" spans="1:11" ht="30" customHeight="1">
      <c r="A33" s="128"/>
      <c r="B33" s="130"/>
      <c r="C33" s="12"/>
      <c r="D33" s="12"/>
      <c r="E33" s="134"/>
      <c r="F33" s="136"/>
      <c r="G33" s="132"/>
      <c r="H33" s="138"/>
      <c r="K33" s="126"/>
    </row>
    <row r="34" spans="1:11" ht="17.25" customHeight="1">
      <c r="A34" s="127">
        <v>12</v>
      </c>
      <c r="B34" s="129"/>
      <c r="C34" s="13"/>
      <c r="D34" s="13"/>
      <c r="E34" s="133"/>
      <c r="F34" s="135">
        <f>IF(E34="","",DATEDIF(E34,$F$10,"Y"))</f>
      </c>
      <c r="G34" s="131">
        <f>IF(F34&lt;=10,"参加できません",IF(AND(F34&gt;=11,F34&lt;=12),"11-12才",IF(AND(F34&gt;=13,F34&lt;=14),"13-14才",IF(AND(F34&gt;=15,F34&lt;=16),"15-16才",IF(F34&lt;&gt;"","17才以上","")))))</f>
      </c>
      <c r="H34" s="137"/>
      <c r="I34" s="103">
        <f>COUNTA(B34:E35,H34)</f>
        <v>0</v>
      </c>
      <c r="J34" s="105">
        <f>IF(I34=7,1,0)</f>
        <v>0</v>
      </c>
      <c r="K34" s="126">
        <f>IF(AND(B34="世界選手権",F34&lt;=17),"17才以上でないと世界選手権の選考を受けられません","")</f>
      </c>
    </row>
    <row r="35" spans="1:11" ht="30" customHeight="1">
      <c r="A35" s="128"/>
      <c r="B35" s="130"/>
      <c r="C35" s="12"/>
      <c r="D35" s="12"/>
      <c r="E35" s="134"/>
      <c r="F35" s="136"/>
      <c r="G35" s="132"/>
      <c r="H35" s="138"/>
      <c r="K35" s="126"/>
    </row>
    <row r="36" spans="1:11" ht="17.25" customHeight="1">
      <c r="A36" s="127">
        <v>13</v>
      </c>
      <c r="B36" s="129"/>
      <c r="C36" s="13"/>
      <c r="D36" s="13"/>
      <c r="E36" s="133"/>
      <c r="F36" s="135">
        <f>IF(E36="","",DATEDIF(E36,$F$10,"Y"))</f>
      </c>
      <c r="G36" s="131">
        <f>IF(F36&lt;=10,"参加できません",IF(AND(F36&gt;=11,F36&lt;=12),"11-12才",IF(AND(F36&gt;=13,F36&lt;=14),"13-14才",IF(AND(F36&gt;=15,F36&lt;=16),"15-16才",IF(F36&lt;&gt;"","17才以上","")))))</f>
      </c>
      <c r="H36" s="137"/>
      <c r="I36" s="103">
        <f>COUNTA(B36:E37,H36)</f>
        <v>0</v>
      </c>
      <c r="J36" s="105">
        <f>IF(I36=7,1,0)</f>
        <v>0</v>
      </c>
      <c r="K36" s="126">
        <f>IF(AND(B36="世界選手権",F36&lt;=17),"17才以上でないと世界選手権の選考を受けられません","")</f>
      </c>
    </row>
    <row r="37" spans="1:11" ht="30" customHeight="1">
      <c r="A37" s="128"/>
      <c r="B37" s="130"/>
      <c r="C37" s="12"/>
      <c r="D37" s="12"/>
      <c r="E37" s="134"/>
      <c r="F37" s="136"/>
      <c r="G37" s="132"/>
      <c r="H37" s="138"/>
      <c r="K37" s="126"/>
    </row>
    <row r="38" spans="1:11" ht="17.25" customHeight="1">
      <c r="A38" s="127">
        <v>14</v>
      </c>
      <c r="B38" s="129"/>
      <c r="C38" s="13"/>
      <c r="D38" s="13"/>
      <c r="E38" s="133"/>
      <c r="F38" s="135">
        <f>IF(E38="","",DATEDIF(E38,$F$10,"Y"))</f>
      </c>
      <c r="G38" s="131">
        <f>IF(F38&lt;=10,"参加できません",IF(AND(F38&gt;=11,F38&lt;=12),"11-12才",IF(AND(F38&gt;=13,F38&lt;=14),"13-14才",IF(AND(F38&gt;=15,F38&lt;=16),"15-16才",IF(F38&lt;&gt;"","17才以上","")))))</f>
      </c>
      <c r="H38" s="137"/>
      <c r="I38" s="103">
        <f>COUNTA(B38:E39,H38)</f>
        <v>0</v>
      </c>
      <c r="J38" s="105">
        <f>IF(I38=7,1,0)</f>
        <v>0</v>
      </c>
      <c r="K38" s="126">
        <f>IF(AND(B38="世界選手権",F38&lt;=17),"17才以上でないと世界選手権の選考を受けられません","")</f>
      </c>
    </row>
    <row r="39" spans="1:11" ht="30" customHeight="1">
      <c r="A39" s="128"/>
      <c r="B39" s="130"/>
      <c r="C39" s="12"/>
      <c r="D39" s="12"/>
      <c r="E39" s="134"/>
      <c r="F39" s="136"/>
      <c r="G39" s="132"/>
      <c r="H39" s="138"/>
      <c r="K39" s="126"/>
    </row>
    <row r="40" spans="1:11" ht="17.25" customHeight="1">
      <c r="A40" s="127">
        <v>15</v>
      </c>
      <c r="B40" s="129"/>
      <c r="C40" s="13"/>
      <c r="D40" s="13"/>
      <c r="E40" s="133"/>
      <c r="F40" s="135">
        <f>IF(E40="","",DATEDIF(E40,$F$10,"Y"))</f>
      </c>
      <c r="G40" s="131">
        <f>IF(F40&lt;=10,"参加できません",IF(AND(F40&gt;=11,F40&lt;=12),"11-12才",IF(AND(F40&gt;=13,F40&lt;=14),"13-14才",IF(AND(F40&gt;=15,F40&lt;=16),"15-16才",IF(F40&lt;&gt;"","17才以上","")))))</f>
      </c>
      <c r="H40" s="137"/>
      <c r="I40" s="103">
        <f>COUNTA(B40:E41,H40)</f>
        <v>0</v>
      </c>
      <c r="J40" s="105">
        <f>IF(I40=7,1,0)</f>
        <v>0</v>
      </c>
      <c r="K40" s="126">
        <f>IF(AND(B40="世界選手権",F40&lt;=17),"17才以上でないと世界選手権の選考を受けられません","")</f>
      </c>
    </row>
    <row r="41" spans="1:11" ht="30" customHeight="1">
      <c r="A41" s="128"/>
      <c r="B41" s="130"/>
      <c r="C41" s="12"/>
      <c r="D41" s="12"/>
      <c r="E41" s="134"/>
      <c r="F41" s="136"/>
      <c r="G41" s="132"/>
      <c r="H41" s="138"/>
      <c r="K41" s="126"/>
    </row>
    <row r="42" spans="1:11" ht="17.25" customHeight="1">
      <c r="A42" s="127">
        <v>16</v>
      </c>
      <c r="B42" s="129"/>
      <c r="C42" s="13"/>
      <c r="D42" s="13"/>
      <c r="E42" s="133"/>
      <c r="F42" s="135">
        <f>IF(E42="","",DATEDIF(E42,$F$10,"Y"))</f>
      </c>
      <c r="G42" s="131">
        <f>IF(F42&lt;=10,"参加できません",IF(AND(F42&gt;=11,F42&lt;=12),"11-12才",IF(AND(F42&gt;=13,F42&lt;=14),"13-14才",IF(AND(F42&gt;=15,F42&lt;=16),"15-16才",IF(F42&lt;&gt;"","17才以上","")))))</f>
      </c>
      <c r="H42" s="137"/>
      <c r="I42" s="103">
        <f>COUNTA(B42:E43,H42)</f>
        <v>0</v>
      </c>
      <c r="J42" s="105">
        <f>IF(I42=7,1,0)</f>
        <v>0</v>
      </c>
      <c r="K42" s="126">
        <f>IF(AND(B42="世界選手権",F42&lt;=17),"17才以上でないと世界選手権の選考を受けられません","")</f>
      </c>
    </row>
    <row r="43" spans="1:11" ht="30" customHeight="1">
      <c r="A43" s="128"/>
      <c r="B43" s="130"/>
      <c r="C43" s="12"/>
      <c r="D43" s="12"/>
      <c r="E43" s="134"/>
      <c r="F43" s="136"/>
      <c r="G43" s="132"/>
      <c r="H43" s="138"/>
      <c r="K43" s="126"/>
    </row>
    <row r="44" spans="1:11" ht="17.25" customHeight="1">
      <c r="A44" s="127">
        <v>17</v>
      </c>
      <c r="B44" s="129"/>
      <c r="C44" s="13"/>
      <c r="D44" s="13"/>
      <c r="E44" s="133"/>
      <c r="F44" s="135">
        <f>IF(E44="","",DATEDIF(E44,$F$10,"Y"))</f>
      </c>
      <c r="G44" s="131">
        <f>IF(F44&lt;=10,"参加できません",IF(AND(F44&gt;=11,F44&lt;=12),"11-12才",IF(AND(F44&gt;=13,F44&lt;=14),"13-14才",IF(AND(F44&gt;=15,F44&lt;=16),"15-16才",IF(F44&lt;&gt;"","17才以上","")))))</f>
      </c>
      <c r="H44" s="137"/>
      <c r="I44" s="103">
        <f>COUNTA(B44:E45,H44)</f>
        <v>0</v>
      </c>
      <c r="J44" s="105">
        <f>IF(I44=7,1,0)</f>
        <v>0</v>
      </c>
      <c r="K44" s="126">
        <f>IF(AND(B44="世界選手権",F44&lt;=17),"17才以上でないと世界選手権の選考を受けられません","")</f>
      </c>
    </row>
    <row r="45" spans="1:11" ht="30" customHeight="1">
      <c r="A45" s="128"/>
      <c r="B45" s="130"/>
      <c r="C45" s="12"/>
      <c r="D45" s="12"/>
      <c r="E45" s="134"/>
      <c r="F45" s="136"/>
      <c r="G45" s="132"/>
      <c r="H45" s="138"/>
      <c r="K45" s="126"/>
    </row>
    <row r="46" spans="1:11" ht="17.25" customHeight="1">
      <c r="A46" s="127">
        <v>18</v>
      </c>
      <c r="B46" s="129"/>
      <c r="C46" s="13"/>
      <c r="D46" s="13"/>
      <c r="E46" s="133"/>
      <c r="F46" s="135">
        <f>IF(E46="","",DATEDIF(E46,$F$10,"Y"))</f>
      </c>
      <c r="G46" s="131">
        <f>IF(F46&lt;=10,"参加できません",IF(AND(F46&gt;=11,F46&lt;=12),"11-12才",IF(AND(F46&gt;=13,F46&lt;=14),"13-14才",IF(AND(F46&gt;=15,F46&lt;=16),"15-16才",IF(F46&lt;&gt;"","17才以上","")))))</f>
      </c>
      <c r="H46" s="137"/>
      <c r="I46" s="103">
        <f>COUNTA(B46:E47,H46)</f>
        <v>0</v>
      </c>
      <c r="J46" s="105">
        <f>IF(I46=7,1,0)</f>
        <v>0</v>
      </c>
      <c r="K46" s="126">
        <f>IF(AND(B46="世界選手権",F46&lt;=17),"17才以上でないと世界選手権の選考を受けられません","")</f>
      </c>
    </row>
    <row r="47" spans="1:11" ht="30" customHeight="1">
      <c r="A47" s="128"/>
      <c r="B47" s="130"/>
      <c r="C47" s="12"/>
      <c r="D47" s="12"/>
      <c r="E47" s="134"/>
      <c r="F47" s="136"/>
      <c r="G47" s="132"/>
      <c r="H47" s="138"/>
      <c r="K47" s="126"/>
    </row>
    <row r="48" spans="1:11" ht="17.25" customHeight="1">
      <c r="A48" s="127">
        <v>19</v>
      </c>
      <c r="B48" s="129"/>
      <c r="C48" s="13"/>
      <c r="D48" s="13"/>
      <c r="E48" s="133"/>
      <c r="F48" s="135">
        <f>IF(E48="","",DATEDIF(E48,$F$10,"Y"))</f>
      </c>
      <c r="G48" s="131">
        <f>IF(F48&lt;=10,"参加できません",IF(AND(F48&gt;=11,F48&lt;=12),"11-12才",IF(AND(F48&gt;=13,F48&lt;=14),"13-14才",IF(AND(F48&gt;=15,F48&lt;=16),"15-16才",IF(F48&lt;&gt;"","17才以上","")))))</f>
      </c>
      <c r="H48" s="137"/>
      <c r="I48" s="103">
        <f>COUNTA(B48:E49,H48)</f>
        <v>0</v>
      </c>
      <c r="J48" s="105">
        <f>IF(I48=7,1,0)</f>
        <v>0</v>
      </c>
      <c r="K48" s="126">
        <f>IF(AND(B48="世界選手権",F48&lt;=17),"17才以上でないと世界選手権の選考を受けられません","")</f>
      </c>
    </row>
    <row r="49" spans="1:11" ht="30" customHeight="1">
      <c r="A49" s="128"/>
      <c r="B49" s="130"/>
      <c r="C49" s="12"/>
      <c r="D49" s="12"/>
      <c r="E49" s="134"/>
      <c r="F49" s="136"/>
      <c r="G49" s="132"/>
      <c r="H49" s="138"/>
      <c r="K49" s="126"/>
    </row>
    <row r="50" spans="1:11" ht="17.25" customHeight="1">
      <c r="A50" s="127">
        <v>20</v>
      </c>
      <c r="B50" s="129"/>
      <c r="C50" s="13"/>
      <c r="D50" s="13"/>
      <c r="E50" s="133"/>
      <c r="F50" s="135">
        <f>IF(E50="","",DATEDIF(E50,$F$10,"Y"))</f>
      </c>
      <c r="G50" s="131">
        <f>IF(F50&lt;=10,"参加できません",IF(AND(F50&gt;=11,F50&lt;=12),"11-12才",IF(AND(F50&gt;=13,F50&lt;=14),"13-14才",IF(AND(F50&gt;=15,F50&lt;=16),"15-16才",IF(F50&lt;&gt;"","17才以上","")))))</f>
      </c>
      <c r="H50" s="137"/>
      <c r="I50" s="103">
        <f>COUNTA(B50:E51,H50)</f>
        <v>0</v>
      </c>
      <c r="J50" s="105">
        <f>IF(I50=7,1,0)</f>
        <v>0</v>
      </c>
      <c r="K50" s="126">
        <f>IF(AND(B50="世界選手権",F50&lt;=17),"17才以上でないと世界選手権の選考を受けられません","")</f>
      </c>
    </row>
    <row r="51" spans="1:11" ht="30" customHeight="1">
      <c r="A51" s="128"/>
      <c r="B51" s="130"/>
      <c r="C51" s="12"/>
      <c r="D51" s="12"/>
      <c r="E51" s="134"/>
      <c r="F51" s="136"/>
      <c r="G51" s="132"/>
      <c r="H51" s="138"/>
      <c r="K51" s="126"/>
    </row>
    <row r="52" spans="1:11" ht="17.25" customHeight="1">
      <c r="A52" s="127">
        <v>21</v>
      </c>
      <c r="B52" s="129"/>
      <c r="C52" s="13"/>
      <c r="D52" s="13"/>
      <c r="E52" s="133"/>
      <c r="F52" s="135">
        <f>IF(E52="","",DATEDIF(E52,$F$10,"Y"))</f>
      </c>
      <c r="G52" s="131">
        <f>IF(F52&lt;=10,"参加できません",IF(AND(F52&gt;=11,F52&lt;=12),"11-12才",IF(AND(F52&gt;=13,F52&lt;=14),"13-14才",IF(AND(F52&gt;=15,F52&lt;=16),"15-16才",IF(F52&lt;&gt;"","17才以上","")))))</f>
      </c>
      <c r="H52" s="137"/>
      <c r="I52" s="103">
        <f>COUNTA(B52:E53,H52)</f>
        <v>0</v>
      </c>
      <c r="J52" s="105">
        <f>IF(I52=7,1,0)</f>
        <v>0</v>
      </c>
      <c r="K52" s="126">
        <f>IF(AND(B52="世界選手権",F52&lt;=17),"17才以上でないと世界選手権の選考を受けられません","")</f>
      </c>
    </row>
    <row r="53" spans="1:11" ht="30" customHeight="1">
      <c r="A53" s="128"/>
      <c r="B53" s="130"/>
      <c r="C53" s="12"/>
      <c r="D53" s="12"/>
      <c r="E53" s="134"/>
      <c r="F53" s="136"/>
      <c r="G53" s="132"/>
      <c r="H53" s="138"/>
      <c r="K53" s="126"/>
    </row>
    <row r="54" spans="1:11" ht="17.25" customHeight="1">
      <c r="A54" s="127">
        <v>22</v>
      </c>
      <c r="B54" s="129"/>
      <c r="C54" s="13"/>
      <c r="D54" s="13"/>
      <c r="E54" s="133"/>
      <c r="F54" s="135">
        <f>IF(E54="","",DATEDIF(E54,$F$10,"Y"))</f>
      </c>
      <c r="G54" s="131">
        <f>IF(F54&lt;=10,"参加できません",IF(AND(F54&gt;=11,F54&lt;=12),"11-12才",IF(AND(F54&gt;=13,F54&lt;=14),"13-14才",IF(AND(F54&gt;=15,F54&lt;=16),"15-16才",IF(F54&lt;&gt;"","17才以上","")))))</f>
      </c>
      <c r="H54" s="137"/>
      <c r="I54" s="103">
        <f>COUNTA(B54:E55,H54)</f>
        <v>0</v>
      </c>
      <c r="J54" s="105">
        <f>IF(I54=7,1,0)</f>
        <v>0</v>
      </c>
      <c r="K54" s="126">
        <f>IF(AND(B54="世界選手権",F54&lt;=17),"17才以上でないと世界選手権の選考を受けられません","")</f>
      </c>
    </row>
    <row r="55" spans="1:11" ht="30" customHeight="1">
      <c r="A55" s="128"/>
      <c r="B55" s="130"/>
      <c r="C55" s="12"/>
      <c r="D55" s="12"/>
      <c r="E55" s="134"/>
      <c r="F55" s="136"/>
      <c r="G55" s="132"/>
      <c r="H55" s="138"/>
      <c r="K55" s="126"/>
    </row>
    <row r="56" spans="1:11" ht="17.25" customHeight="1">
      <c r="A56" s="127">
        <v>23</v>
      </c>
      <c r="B56" s="129"/>
      <c r="C56" s="13"/>
      <c r="D56" s="13"/>
      <c r="E56" s="133"/>
      <c r="F56" s="135">
        <f>IF(E56="","",DATEDIF(E56,$F$10,"Y"))</f>
      </c>
      <c r="G56" s="131">
        <f>IF(F56&lt;=10,"参加できません",IF(AND(F56&gt;=11,F56&lt;=12),"11-12才",IF(AND(F56&gt;=13,F56&lt;=14),"13-14才",IF(AND(F56&gt;=15,F56&lt;=16),"15-16才",IF(F56&lt;&gt;"","17才以上","")))))</f>
      </c>
      <c r="H56" s="137"/>
      <c r="I56" s="103">
        <f>COUNTA(B56:E57,H56)</f>
        <v>0</v>
      </c>
      <c r="J56" s="105">
        <f>IF(I56=7,1,0)</f>
        <v>0</v>
      </c>
      <c r="K56" s="126">
        <f>IF(AND(B56="世界選手権",F56&lt;=17),"17才以上でないと世界選手権の選考を受けられません","")</f>
      </c>
    </row>
    <row r="57" spans="1:11" ht="30" customHeight="1">
      <c r="A57" s="128"/>
      <c r="B57" s="130"/>
      <c r="C57" s="12"/>
      <c r="D57" s="12"/>
      <c r="E57" s="134"/>
      <c r="F57" s="136"/>
      <c r="G57" s="132"/>
      <c r="H57" s="138"/>
      <c r="K57" s="126"/>
    </row>
    <row r="58" spans="1:11" ht="17.25" customHeight="1">
      <c r="A58" s="127">
        <v>24</v>
      </c>
      <c r="B58" s="129"/>
      <c r="C58" s="13"/>
      <c r="D58" s="13"/>
      <c r="E58" s="133"/>
      <c r="F58" s="135">
        <f>IF(E58="","",DATEDIF(E58,$F$10,"Y"))</f>
      </c>
      <c r="G58" s="131">
        <f>IF(F58&lt;=10,"参加できません",IF(AND(F58&gt;=11,F58&lt;=12),"11-12才",IF(AND(F58&gt;=13,F58&lt;=14),"13-14才",IF(AND(F58&gt;=15,F58&lt;=16),"15-16才",IF(F58&lt;&gt;"","17才以上","")))))</f>
      </c>
      <c r="H58" s="137"/>
      <c r="I58" s="103">
        <f>COUNTA(B58:E59,H58)</f>
        <v>0</v>
      </c>
      <c r="J58" s="105">
        <f>IF(I58=7,1,0)</f>
        <v>0</v>
      </c>
      <c r="K58" s="126">
        <f>IF(AND(B58="世界選手権",F58&lt;=17),"17才以上でないと世界選手権の選考を受けられません","")</f>
      </c>
    </row>
    <row r="59" spans="1:11" ht="30" customHeight="1">
      <c r="A59" s="128"/>
      <c r="B59" s="130"/>
      <c r="C59" s="12"/>
      <c r="D59" s="12"/>
      <c r="E59" s="134"/>
      <c r="F59" s="136"/>
      <c r="G59" s="132"/>
      <c r="H59" s="138"/>
      <c r="K59" s="126"/>
    </row>
    <row r="60" spans="1:11" ht="17.25" customHeight="1">
      <c r="A60" s="127">
        <v>25</v>
      </c>
      <c r="B60" s="129"/>
      <c r="C60" s="13"/>
      <c r="D60" s="13"/>
      <c r="E60" s="133"/>
      <c r="F60" s="135">
        <f>IF(E60="","",DATEDIF(E60,$F$10,"Y"))</f>
      </c>
      <c r="G60" s="131">
        <f>IF(F60&lt;=10,"参加できません",IF(AND(F60&gt;=11,F60&lt;=12),"11-12才",IF(AND(F60&gt;=13,F60&lt;=14),"13-14才",IF(AND(F60&gt;=15,F60&lt;=16),"15-16才",IF(F60&lt;&gt;"","17才以上","")))))</f>
      </c>
      <c r="H60" s="137"/>
      <c r="I60" s="103">
        <f>COUNTA(B60:E61,H60)</f>
        <v>0</v>
      </c>
      <c r="J60" s="105">
        <f>IF(I60=7,1,0)</f>
        <v>0</v>
      </c>
      <c r="K60" s="126">
        <f>IF(AND(B60="世界選手権",F60&lt;=17),"17才以上でないと世界選手権の選考を受けられません","")</f>
      </c>
    </row>
    <row r="61" spans="1:11" ht="30" customHeight="1">
      <c r="A61" s="128"/>
      <c r="B61" s="130"/>
      <c r="C61" s="12"/>
      <c r="D61" s="12"/>
      <c r="E61" s="134"/>
      <c r="F61" s="136"/>
      <c r="G61" s="132"/>
      <c r="H61" s="138"/>
      <c r="K61" s="126"/>
    </row>
    <row r="62" spans="1:11" ht="17.25" customHeight="1">
      <c r="A62" s="127">
        <v>26</v>
      </c>
      <c r="B62" s="129"/>
      <c r="C62" s="13"/>
      <c r="D62" s="13"/>
      <c r="E62" s="133"/>
      <c r="F62" s="135">
        <f>IF(E62="","",DATEDIF(E62,$F$10,"Y"))</f>
      </c>
      <c r="G62" s="131">
        <f>IF(F62&lt;=10,"参加できません",IF(AND(F62&gt;=11,F62&lt;=12),"11-12才",IF(AND(F62&gt;=13,F62&lt;=14),"13-14才",IF(AND(F62&gt;=15,F62&lt;=16),"15-16才",IF(F62&lt;&gt;"","17才以上","")))))</f>
      </c>
      <c r="H62" s="137"/>
      <c r="I62" s="103">
        <f>COUNTA(B62:E63,H62)</f>
        <v>0</v>
      </c>
      <c r="J62" s="105">
        <f>IF(I62=7,1,0)</f>
        <v>0</v>
      </c>
      <c r="K62" s="126">
        <f>IF(AND(B62="世界選手権",F62&lt;=17),"17才以上でないと世界選手権の選考を受けられません","")</f>
      </c>
    </row>
    <row r="63" spans="1:11" ht="30" customHeight="1">
      <c r="A63" s="128"/>
      <c r="B63" s="130"/>
      <c r="C63" s="12"/>
      <c r="D63" s="12"/>
      <c r="E63" s="134"/>
      <c r="F63" s="136"/>
      <c r="G63" s="132"/>
      <c r="H63" s="138"/>
      <c r="K63" s="126"/>
    </row>
    <row r="64" spans="1:11" ht="17.25" customHeight="1">
      <c r="A64" s="127">
        <v>27</v>
      </c>
      <c r="B64" s="129"/>
      <c r="C64" s="13"/>
      <c r="D64" s="13"/>
      <c r="E64" s="133"/>
      <c r="F64" s="135">
        <f>IF(E64="","",DATEDIF(E64,$F$10,"Y"))</f>
      </c>
      <c r="G64" s="131">
        <f>IF(F64&lt;=10,"参加できません",IF(AND(F64&gt;=11,F64&lt;=12),"11-12才",IF(AND(F64&gt;=13,F64&lt;=14),"13-14才",IF(AND(F64&gt;=15,F64&lt;=16),"15-16才",IF(F64&lt;&gt;"","17才以上","")))))</f>
      </c>
      <c r="H64" s="137"/>
      <c r="I64" s="103">
        <f>COUNTA(B64:E65,H64)</f>
        <v>0</v>
      </c>
      <c r="J64" s="105">
        <f>IF(I64=7,1,0)</f>
        <v>0</v>
      </c>
      <c r="K64" s="126">
        <f>IF(AND(B64="世界選手権",F64&lt;=17),"17才以上でないと世界選手権の選考を受けられません","")</f>
      </c>
    </row>
    <row r="65" spans="1:11" ht="30" customHeight="1">
      <c r="A65" s="128"/>
      <c r="B65" s="130"/>
      <c r="C65" s="12"/>
      <c r="D65" s="12"/>
      <c r="E65" s="134"/>
      <c r="F65" s="136"/>
      <c r="G65" s="132"/>
      <c r="H65" s="138"/>
      <c r="K65" s="126"/>
    </row>
    <row r="66" spans="1:11" ht="17.25" customHeight="1">
      <c r="A66" s="127">
        <v>28</v>
      </c>
      <c r="B66" s="129"/>
      <c r="C66" s="13"/>
      <c r="D66" s="13"/>
      <c r="E66" s="133"/>
      <c r="F66" s="135">
        <f>IF(E66="","",DATEDIF(E66,$F$10,"Y"))</f>
      </c>
      <c r="G66" s="131">
        <f>IF(F66&lt;=10,"参加できません",IF(AND(F66&gt;=11,F66&lt;=12),"11-12才",IF(AND(F66&gt;=13,F66&lt;=14),"13-14才",IF(AND(F66&gt;=15,F66&lt;=16),"15-16才",IF(F66&lt;&gt;"","17才以上","")))))</f>
      </c>
      <c r="H66" s="137"/>
      <c r="I66" s="103">
        <f>COUNTA(B66:E67,H66)</f>
        <v>0</v>
      </c>
      <c r="J66" s="105">
        <f>IF(I66=7,1,0)</f>
        <v>0</v>
      </c>
      <c r="K66" s="126">
        <f>IF(AND(B66="世界選手権",F66&lt;=17),"17才以上でないと世界選手権の選考を受けられません","")</f>
      </c>
    </row>
    <row r="67" spans="1:11" ht="30" customHeight="1">
      <c r="A67" s="128"/>
      <c r="B67" s="130"/>
      <c r="C67" s="12"/>
      <c r="D67" s="12"/>
      <c r="E67" s="134"/>
      <c r="F67" s="136"/>
      <c r="G67" s="132"/>
      <c r="H67" s="138"/>
      <c r="K67" s="126"/>
    </row>
    <row r="68" spans="1:11" ht="17.25" customHeight="1">
      <c r="A68" s="127">
        <v>29</v>
      </c>
      <c r="B68" s="129"/>
      <c r="C68" s="13"/>
      <c r="D68" s="13"/>
      <c r="E68" s="133"/>
      <c r="F68" s="135">
        <f>IF(E68="","",DATEDIF(E68,$F$10,"Y"))</f>
      </c>
      <c r="G68" s="131">
        <f>IF(F68&lt;=10,"参加できません",IF(AND(F68&gt;=11,F68&lt;=12),"11-12才",IF(AND(F68&gt;=13,F68&lt;=14),"13-14才",IF(AND(F68&gt;=15,F68&lt;=16),"15-16才",IF(F68&lt;&gt;"","17才以上","")))))</f>
      </c>
      <c r="H68" s="137"/>
      <c r="I68" s="103">
        <f>COUNTA(B68:E69,H68)</f>
        <v>0</v>
      </c>
      <c r="J68" s="105">
        <f>IF(I68=7,1,0)</f>
        <v>0</v>
      </c>
      <c r="K68" s="126">
        <f>IF(AND(B68="世界選手権",F68&lt;=17),"17才以上でないと世界選手権の選考を受けられません","")</f>
      </c>
    </row>
    <row r="69" spans="1:11" ht="30" customHeight="1">
      <c r="A69" s="128"/>
      <c r="B69" s="130"/>
      <c r="C69" s="12"/>
      <c r="D69" s="12"/>
      <c r="E69" s="134"/>
      <c r="F69" s="136"/>
      <c r="G69" s="132"/>
      <c r="H69" s="138"/>
      <c r="K69" s="126"/>
    </row>
    <row r="70" spans="1:11" ht="17.25" customHeight="1">
      <c r="A70" s="127">
        <v>30</v>
      </c>
      <c r="B70" s="129"/>
      <c r="C70" s="13"/>
      <c r="D70" s="13"/>
      <c r="E70" s="133"/>
      <c r="F70" s="135">
        <f>IF(E70="","",DATEDIF(E70,$F$10,"Y"))</f>
      </c>
      <c r="G70" s="131">
        <f>IF(F70&lt;=10,"参加できません",IF(AND(F70&gt;=11,F70&lt;=12),"11-12才",IF(AND(F70&gt;=13,F70&lt;=14),"13-14才",IF(AND(F70&gt;=15,F70&lt;=16),"15-16才",IF(F70&lt;&gt;"","17才以上","")))))</f>
      </c>
      <c r="H70" s="137"/>
      <c r="I70" s="103">
        <f>COUNTA(B70:E71,H70)</f>
        <v>0</v>
      </c>
      <c r="J70" s="105">
        <f>IF(I70=7,1,0)</f>
        <v>0</v>
      </c>
      <c r="K70" s="126">
        <f>IF(AND(B70="世界選手権",F70&lt;=17),"17才以上でないと世界選手権の選考を受けられません","")</f>
      </c>
    </row>
    <row r="71" spans="1:11" ht="30" customHeight="1">
      <c r="A71" s="128"/>
      <c r="B71" s="130"/>
      <c r="C71" s="12"/>
      <c r="D71" s="12"/>
      <c r="E71" s="134"/>
      <c r="F71" s="136"/>
      <c r="G71" s="132"/>
      <c r="H71" s="138"/>
      <c r="K71" s="126"/>
    </row>
  </sheetData>
  <sheetProtection password="8225" sheet="1" selectLockedCells="1"/>
  <mergeCells count="218">
    <mergeCell ref="A1:H1"/>
    <mergeCell ref="A8:H8"/>
    <mergeCell ref="A9:H9"/>
    <mergeCell ref="A10:A11"/>
    <mergeCell ref="B10:B11"/>
    <mergeCell ref="C10:D11"/>
    <mergeCell ref="G10:G11"/>
    <mergeCell ref="H10:H11"/>
    <mergeCell ref="K12:K13"/>
    <mergeCell ref="A14:A15"/>
    <mergeCell ref="B14:B15"/>
    <mergeCell ref="E14:E15"/>
    <mergeCell ref="F14:F15"/>
    <mergeCell ref="G14:G15"/>
    <mergeCell ref="H14:H15"/>
    <mergeCell ref="K14:K15"/>
    <mergeCell ref="A12:A13"/>
    <mergeCell ref="B12:B13"/>
    <mergeCell ref="E12:E13"/>
    <mergeCell ref="F12:F13"/>
    <mergeCell ref="G12:G13"/>
    <mergeCell ref="H12:H13"/>
    <mergeCell ref="K16:K17"/>
    <mergeCell ref="A18:A19"/>
    <mergeCell ref="B18:B19"/>
    <mergeCell ref="E18:E19"/>
    <mergeCell ref="F18:F19"/>
    <mergeCell ref="G18:G19"/>
    <mergeCell ref="H18:H19"/>
    <mergeCell ref="K18:K19"/>
    <mergeCell ref="A16:A17"/>
    <mergeCell ref="B16:B17"/>
    <mergeCell ref="E16:E17"/>
    <mergeCell ref="F16:F17"/>
    <mergeCell ref="G16:G17"/>
    <mergeCell ref="H16:H17"/>
    <mergeCell ref="K20:K21"/>
    <mergeCell ref="A22:A23"/>
    <mergeCell ref="B22:B23"/>
    <mergeCell ref="E22:E23"/>
    <mergeCell ref="F22:F23"/>
    <mergeCell ref="G22:G23"/>
    <mergeCell ref="H22:H23"/>
    <mergeCell ref="K22:K23"/>
    <mergeCell ref="A20:A21"/>
    <mergeCell ref="B20:B21"/>
    <mergeCell ref="E20:E21"/>
    <mergeCell ref="F20:F21"/>
    <mergeCell ref="G20:G21"/>
    <mergeCell ref="H20:H21"/>
    <mergeCell ref="K24:K25"/>
    <mergeCell ref="A26:A27"/>
    <mergeCell ref="B26:B27"/>
    <mergeCell ref="E26:E27"/>
    <mergeCell ref="F26:F27"/>
    <mergeCell ref="G26:G27"/>
    <mergeCell ref="H26:H27"/>
    <mergeCell ref="K26:K27"/>
    <mergeCell ref="A24:A25"/>
    <mergeCell ref="B24:B25"/>
    <mergeCell ref="E24:E25"/>
    <mergeCell ref="F24:F25"/>
    <mergeCell ref="G24:G25"/>
    <mergeCell ref="H24:H25"/>
    <mergeCell ref="K28:K29"/>
    <mergeCell ref="A30:A31"/>
    <mergeCell ref="B30:B31"/>
    <mergeCell ref="E30:E31"/>
    <mergeCell ref="F30:F31"/>
    <mergeCell ref="G30:G31"/>
    <mergeCell ref="H30:H31"/>
    <mergeCell ref="K30:K31"/>
    <mergeCell ref="A28:A29"/>
    <mergeCell ref="B28:B29"/>
    <mergeCell ref="E28:E29"/>
    <mergeCell ref="F28:F29"/>
    <mergeCell ref="G28:G29"/>
    <mergeCell ref="H28:H29"/>
    <mergeCell ref="K32:K33"/>
    <mergeCell ref="A34:A35"/>
    <mergeCell ref="B34:B35"/>
    <mergeCell ref="E34:E35"/>
    <mergeCell ref="F34:F35"/>
    <mergeCell ref="G34:G35"/>
    <mergeCell ref="H34:H35"/>
    <mergeCell ref="K34:K35"/>
    <mergeCell ref="A32:A33"/>
    <mergeCell ref="B32:B33"/>
    <mergeCell ref="E32:E33"/>
    <mergeCell ref="F32:F33"/>
    <mergeCell ref="G32:G33"/>
    <mergeCell ref="H32:H33"/>
    <mergeCell ref="K36:K37"/>
    <mergeCell ref="A38:A39"/>
    <mergeCell ref="B38:B39"/>
    <mergeCell ref="E38:E39"/>
    <mergeCell ref="F38:F39"/>
    <mergeCell ref="G38:G39"/>
    <mergeCell ref="H38:H39"/>
    <mergeCell ref="K38:K39"/>
    <mergeCell ref="A36:A37"/>
    <mergeCell ref="B36:B37"/>
    <mergeCell ref="E36:E37"/>
    <mergeCell ref="F36:F37"/>
    <mergeCell ref="G36:G37"/>
    <mergeCell ref="H36:H37"/>
    <mergeCell ref="K40:K41"/>
    <mergeCell ref="A42:A43"/>
    <mergeCell ref="B42:B43"/>
    <mergeCell ref="E42:E43"/>
    <mergeCell ref="F42:F43"/>
    <mergeCell ref="G42:G43"/>
    <mergeCell ref="H42:H43"/>
    <mergeCell ref="K42:K43"/>
    <mergeCell ref="A40:A41"/>
    <mergeCell ref="B40:B41"/>
    <mergeCell ref="E40:E41"/>
    <mergeCell ref="F40:F41"/>
    <mergeCell ref="G40:G41"/>
    <mergeCell ref="H40:H41"/>
    <mergeCell ref="K44:K45"/>
    <mergeCell ref="A46:A47"/>
    <mergeCell ref="B46:B47"/>
    <mergeCell ref="E46:E47"/>
    <mergeCell ref="F46:F47"/>
    <mergeCell ref="G46:G47"/>
    <mergeCell ref="H46:H47"/>
    <mergeCell ref="K46:K47"/>
    <mergeCell ref="A44:A45"/>
    <mergeCell ref="B44:B45"/>
    <mergeCell ref="E44:E45"/>
    <mergeCell ref="F44:F45"/>
    <mergeCell ref="G44:G45"/>
    <mergeCell ref="H44:H45"/>
    <mergeCell ref="K48:K49"/>
    <mergeCell ref="A50:A51"/>
    <mergeCell ref="B50:B51"/>
    <mergeCell ref="E50:E51"/>
    <mergeCell ref="F50:F51"/>
    <mergeCell ref="G50:G51"/>
    <mergeCell ref="H50:H51"/>
    <mergeCell ref="K50:K51"/>
    <mergeCell ref="A48:A49"/>
    <mergeCell ref="B48:B49"/>
    <mergeCell ref="E48:E49"/>
    <mergeCell ref="F48:F49"/>
    <mergeCell ref="G48:G49"/>
    <mergeCell ref="H48:H49"/>
    <mergeCell ref="K52:K53"/>
    <mergeCell ref="A54:A55"/>
    <mergeCell ref="B54:B55"/>
    <mergeCell ref="E54:E55"/>
    <mergeCell ref="F54:F55"/>
    <mergeCell ref="G54:G55"/>
    <mergeCell ref="H54:H55"/>
    <mergeCell ref="K54:K55"/>
    <mergeCell ref="A52:A53"/>
    <mergeCell ref="B52:B53"/>
    <mergeCell ref="E52:E53"/>
    <mergeCell ref="F52:F53"/>
    <mergeCell ref="G52:G53"/>
    <mergeCell ref="H52:H53"/>
    <mergeCell ref="K56:K57"/>
    <mergeCell ref="A58:A59"/>
    <mergeCell ref="B58:B59"/>
    <mergeCell ref="E58:E59"/>
    <mergeCell ref="F58:F59"/>
    <mergeCell ref="G58:G59"/>
    <mergeCell ref="H58:H59"/>
    <mergeCell ref="K58:K59"/>
    <mergeCell ref="A56:A57"/>
    <mergeCell ref="B56:B57"/>
    <mergeCell ref="E56:E57"/>
    <mergeCell ref="F56:F57"/>
    <mergeCell ref="G56:G57"/>
    <mergeCell ref="H56:H57"/>
    <mergeCell ref="K60:K61"/>
    <mergeCell ref="A62:A63"/>
    <mergeCell ref="B62:B63"/>
    <mergeCell ref="E62:E63"/>
    <mergeCell ref="F62:F63"/>
    <mergeCell ref="G62:G63"/>
    <mergeCell ref="H62:H63"/>
    <mergeCell ref="K62:K63"/>
    <mergeCell ref="A60:A61"/>
    <mergeCell ref="B60:B61"/>
    <mergeCell ref="E60:E61"/>
    <mergeCell ref="F60:F61"/>
    <mergeCell ref="G60:G61"/>
    <mergeCell ref="H60:H61"/>
    <mergeCell ref="K64:K65"/>
    <mergeCell ref="A66:A67"/>
    <mergeCell ref="B66:B67"/>
    <mergeCell ref="E66:E67"/>
    <mergeCell ref="F66:F67"/>
    <mergeCell ref="G66:G67"/>
    <mergeCell ref="H66:H67"/>
    <mergeCell ref="K66:K67"/>
    <mergeCell ref="A64:A65"/>
    <mergeCell ref="B64:B65"/>
    <mergeCell ref="E64:E65"/>
    <mergeCell ref="F64:F65"/>
    <mergeCell ref="G64:G65"/>
    <mergeCell ref="H64:H65"/>
    <mergeCell ref="K68:K69"/>
    <mergeCell ref="A70:A71"/>
    <mergeCell ref="B70:B71"/>
    <mergeCell ref="E70:E71"/>
    <mergeCell ref="F70:F71"/>
    <mergeCell ref="G70:G71"/>
    <mergeCell ref="H70:H71"/>
    <mergeCell ref="K70:K71"/>
    <mergeCell ref="A68:A69"/>
    <mergeCell ref="B68:B69"/>
    <mergeCell ref="E68:E69"/>
    <mergeCell ref="F68:F69"/>
    <mergeCell ref="G68:G69"/>
    <mergeCell ref="H68:H69"/>
  </mergeCells>
  <dataValidations count="2">
    <dataValidation type="list" allowBlank="1" showInputMessage="1" showErrorMessage="1" sqref="B12:B71">
      <formula1>"IP,選考なし"</formula1>
    </dataValidation>
    <dataValidation type="textLength" allowBlank="1" showInputMessage="1" showErrorMessage="1" promptTitle="選手登録番号" prompt="6から始まる6ケタの登録番号を入力してください。" error="選手登録番号は6ケタです。ご確認の上入力してください。" sqref="H12:H71">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4.xml><?xml version="1.0" encoding="utf-8"?>
<worksheet xmlns="http://schemas.openxmlformats.org/spreadsheetml/2006/main" xmlns:r="http://schemas.openxmlformats.org/officeDocument/2006/relationships">
  <sheetPr>
    <tabColor theme="4"/>
  </sheetPr>
  <dimension ref="A1:K71"/>
  <sheetViews>
    <sheetView showGridLines="0" zoomScalePageLayoutView="0" workbookViewId="0" topLeftCell="A1">
      <selection activeCell="B12" sqref="B12:B13"/>
    </sheetView>
  </sheetViews>
  <sheetFormatPr defaultColWidth="8.875" defaultRowHeight="13.5"/>
  <cols>
    <col min="1" max="1" width="4.375" style="8" customWidth="1"/>
    <col min="2" max="2" width="11.00390625" style="8" bestFit="1" customWidth="1"/>
    <col min="3" max="4" width="14.125" style="8" customWidth="1"/>
    <col min="5" max="5" width="14.625" style="11" customWidth="1"/>
    <col min="6" max="8" width="14.125" style="8" customWidth="1"/>
    <col min="9" max="9" width="7.625" style="103" customWidth="1"/>
    <col min="10" max="10" width="8.875" style="103" customWidth="1"/>
    <col min="11" max="11" width="51.125" style="80" bestFit="1" customWidth="1"/>
    <col min="12" max="16384" width="8.875" style="8" customWidth="1"/>
  </cols>
  <sheetData>
    <row r="1" spans="1:8" ht="29.25" customHeight="1">
      <c r="A1" s="142">
        <f>'所属団体情報'!$D$7</f>
        <v>0</v>
      </c>
      <c r="B1" s="142"/>
      <c r="C1" s="142"/>
      <c r="D1" s="142"/>
      <c r="E1" s="142"/>
      <c r="F1" s="142"/>
      <c r="G1" s="142"/>
      <c r="H1" s="142"/>
    </row>
    <row r="2" spans="1:8" ht="8.25" customHeight="1" thickBot="1">
      <c r="A2" s="28"/>
      <c r="B2" s="28"/>
      <c r="C2" s="28"/>
      <c r="D2" s="28"/>
      <c r="E2" s="28"/>
      <c r="F2" s="28"/>
      <c r="G2" s="28"/>
      <c r="H2" s="28"/>
    </row>
    <row r="3" spans="1:8" ht="15" customHeight="1">
      <c r="A3" s="28"/>
      <c r="B3" s="28"/>
      <c r="C3" s="28"/>
      <c r="D3" s="28"/>
      <c r="E3" s="30" t="s">
        <v>49</v>
      </c>
      <c r="F3" s="31" t="s">
        <v>50</v>
      </c>
      <c r="G3" s="31" t="s">
        <v>51</v>
      </c>
      <c r="H3" s="32" t="s">
        <v>73</v>
      </c>
    </row>
    <row r="4" spans="1:8" ht="15" customHeight="1" thickBot="1">
      <c r="A4" s="28"/>
      <c r="B4" s="28"/>
      <c r="C4" s="28"/>
      <c r="D4" s="28"/>
      <c r="E4" s="35">
        <f>SUMIF($G$12:$G$71,E3,$J$12:$J$72)</f>
        <v>0</v>
      </c>
      <c r="F4" s="36">
        <f>SUMIF($G$12:$G$71,F3,$J$12:$J$71)</f>
        <v>0</v>
      </c>
      <c r="G4" s="36">
        <f>SUMIF($G$12:$G$71,G3,$J$12:$J$71)</f>
        <v>0</v>
      </c>
      <c r="H4" s="37">
        <f>SUMIF($G$12:$G$71,H3,$J$12:$J$71)</f>
        <v>0</v>
      </c>
    </row>
    <row r="5" spans="1:11" ht="15" customHeight="1">
      <c r="A5" s="28"/>
      <c r="B5" s="28"/>
      <c r="C5" s="28"/>
      <c r="D5" s="28"/>
      <c r="E5" s="30" t="s">
        <v>88</v>
      </c>
      <c r="F5" s="32" t="s">
        <v>75</v>
      </c>
      <c r="G5" s="1"/>
      <c r="H5" s="80"/>
      <c r="K5" s="8"/>
    </row>
    <row r="6" spans="1:11" ht="15" customHeight="1" thickBot="1">
      <c r="A6" s="28"/>
      <c r="B6" s="28"/>
      <c r="C6" s="28"/>
      <c r="D6" s="28"/>
      <c r="E6" s="35">
        <f>COUNTIF($B$12:$B$71,E5)</f>
        <v>0</v>
      </c>
      <c r="F6" s="37">
        <f>COUNTIF($B$12:$B$71,F5)</f>
        <v>0</v>
      </c>
      <c r="G6" s="1"/>
      <c r="H6" s="80"/>
      <c r="K6" s="8"/>
    </row>
    <row r="7" spans="1:9" ht="22.5" customHeight="1">
      <c r="A7" s="19"/>
      <c r="B7" s="19"/>
      <c r="C7" s="10"/>
      <c r="D7" s="10"/>
      <c r="E7" s="33" t="s">
        <v>76</v>
      </c>
      <c r="F7" s="10"/>
      <c r="G7" s="10"/>
      <c r="H7" s="10"/>
      <c r="I7" s="104"/>
    </row>
    <row r="8" spans="1:8" ht="19.5" customHeight="1">
      <c r="A8" s="143" t="s">
        <v>89</v>
      </c>
      <c r="B8" s="143"/>
      <c r="C8" s="143"/>
      <c r="D8" s="143"/>
      <c r="E8" s="143"/>
      <c r="F8" s="143"/>
      <c r="G8" s="143"/>
      <c r="H8" s="143"/>
    </row>
    <row r="9" spans="1:8" ht="25.5" customHeight="1">
      <c r="A9" s="144" t="s">
        <v>82</v>
      </c>
      <c r="B9" s="144"/>
      <c r="C9" s="144"/>
      <c r="D9" s="144"/>
      <c r="E9" s="144"/>
      <c r="F9" s="144"/>
      <c r="G9" s="144"/>
      <c r="H9" s="144"/>
    </row>
    <row r="10" spans="1:8" ht="18" customHeight="1">
      <c r="A10" s="145" t="s">
        <v>0</v>
      </c>
      <c r="B10" s="147" t="s">
        <v>39</v>
      </c>
      <c r="C10" s="149" t="s">
        <v>1</v>
      </c>
      <c r="D10" s="150"/>
      <c r="E10" s="100" t="s">
        <v>40</v>
      </c>
      <c r="F10" s="38">
        <v>42735</v>
      </c>
      <c r="G10" s="147" t="s">
        <v>38</v>
      </c>
      <c r="H10" s="153" t="s">
        <v>2</v>
      </c>
    </row>
    <row r="11" spans="1:8" ht="18" customHeight="1">
      <c r="A11" s="146"/>
      <c r="B11" s="148"/>
      <c r="C11" s="151"/>
      <c r="D11" s="152"/>
      <c r="E11" s="101" t="s">
        <v>74</v>
      </c>
      <c r="F11" s="40" t="s">
        <v>41</v>
      </c>
      <c r="G11" s="148"/>
      <c r="H11" s="154"/>
    </row>
    <row r="12" spans="1:11" s="14" customFormat="1" ht="17.25" customHeight="1">
      <c r="A12" s="127">
        <v>1</v>
      </c>
      <c r="B12" s="129"/>
      <c r="C12" s="13"/>
      <c r="D12" s="13"/>
      <c r="E12" s="133"/>
      <c r="F12" s="139">
        <f>IF(E12="","",DATEDIF(E12,$F$10,"Y"))</f>
      </c>
      <c r="G12" s="131">
        <f>IF(F12&lt;=10,"参加できません",IF(AND(F12&gt;=11,F12&lt;=12),"11-12才",IF(AND(F12&gt;=13,F12&lt;=14),"13-14才",IF(AND(F12&gt;=15,F12&lt;=16),"15-16才",IF(F12&lt;&gt;"","17才以上","")))))</f>
      </c>
      <c r="H12" s="137"/>
      <c r="I12" s="103">
        <f>COUNTA(B12:E13,H12)</f>
        <v>0</v>
      </c>
      <c r="J12" s="105">
        <f>IF(I12=7,1,0)</f>
        <v>0</v>
      </c>
      <c r="K12" s="126">
        <f>IF(AND(B12="世界選手権",F12&lt;=17),"17才以上でないと世界選手権の選考を受けられません","")</f>
      </c>
    </row>
    <row r="13" spans="1:11" ht="30" customHeight="1">
      <c r="A13" s="128"/>
      <c r="B13" s="130"/>
      <c r="C13" s="12"/>
      <c r="D13" s="12"/>
      <c r="E13" s="134"/>
      <c r="F13" s="140"/>
      <c r="G13" s="132"/>
      <c r="H13" s="138"/>
      <c r="K13" s="126"/>
    </row>
    <row r="14" spans="1:11" ht="17.25" customHeight="1">
      <c r="A14" s="127">
        <v>2</v>
      </c>
      <c r="B14" s="129"/>
      <c r="C14" s="78"/>
      <c r="D14" s="78"/>
      <c r="E14" s="133"/>
      <c r="F14" s="139">
        <f>IF(E14="","",DATEDIF(E14,$F$10,"Y"))</f>
      </c>
      <c r="G14" s="131">
        <f>IF(F14&lt;=10,"参加できません",IF(AND(F14&gt;=11,F14&lt;=12),"11-12才",IF(AND(F14&gt;=13,F14&lt;=14),"13-14才",IF(AND(F14&gt;=15,F14&lt;=16),"15-16才",IF(F14&lt;&gt;"","17才以上","")))))</f>
      </c>
      <c r="H14" s="137"/>
      <c r="I14" s="103">
        <f>COUNTA(B14:E15,H14)</f>
        <v>0</v>
      </c>
      <c r="J14" s="105">
        <f>IF(I14=7,1,0)</f>
        <v>0</v>
      </c>
      <c r="K14" s="126">
        <f>IF(AND(B14="世界選手権",F14&lt;=17),"17才以上でないと世界選手権の選考を受けられません","")</f>
      </c>
    </row>
    <row r="15" spans="1:11" ht="30" customHeight="1">
      <c r="A15" s="128"/>
      <c r="B15" s="130"/>
      <c r="C15" s="79"/>
      <c r="D15" s="79"/>
      <c r="E15" s="134"/>
      <c r="F15" s="140"/>
      <c r="G15" s="132"/>
      <c r="H15" s="138"/>
      <c r="K15" s="126"/>
    </row>
    <row r="16" spans="1:11" ht="17.25" customHeight="1">
      <c r="A16" s="127">
        <v>3</v>
      </c>
      <c r="B16" s="129"/>
      <c r="C16" s="13"/>
      <c r="D16" s="13"/>
      <c r="E16" s="141"/>
      <c r="F16" s="135">
        <f>IF(E16="","",DATEDIF(E16,$F$10,"Y"))</f>
      </c>
      <c r="G16" s="131">
        <f>IF(F16&lt;=10,"参加できません",IF(AND(F16&gt;=11,F16&lt;=12),"11-12才",IF(AND(F16&gt;=13,F16&lt;=14),"13-14才",IF(AND(F16&gt;=15,F16&lt;=16),"15-16才",IF(F16&lt;&gt;"","17才以上","")))))</f>
      </c>
      <c r="H16" s="137"/>
      <c r="I16" s="103">
        <f>COUNTA(B16:E17,H16)</f>
        <v>0</v>
      </c>
      <c r="J16" s="105">
        <f>IF(I16=7,1,0)</f>
        <v>0</v>
      </c>
      <c r="K16" s="126">
        <f>IF(AND(B16="世界選手権",F16&lt;=17),"17才以上でないと世界選手権の選考を受けられません","")</f>
      </c>
    </row>
    <row r="17" spans="1:11" ht="30" customHeight="1">
      <c r="A17" s="128"/>
      <c r="B17" s="130"/>
      <c r="C17" s="12"/>
      <c r="D17" s="12"/>
      <c r="E17" s="134"/>
      <c r="F17" s="136"/>
      <c r="G17" s="132"/>
      <c r="H17" s="138"/>
      <c r="K17" s="126"/>
    </row>
    <row r="18" spans="1:11" ht="17.25" customHeight="1">
      <c r="A18" s="127">
        <v>4</v>
      </c>
      <c r="B18" s="129"/>
      <c r="C18" s="13"/>
      <c r="D18" s="13"/>
      <c r="E18" s="133"/>
      <c r="F18" s="135">
        <f>IF(E18="","",DATEDIF(E18,$F$10,"Y"))</f>
      </c>
      <c r="G18" s="131">
        <f>IF(F18&lt;=10,"参加できません",IF(AND(F18&gt;=11,F18&lt;=12),"11-12才",IF(AND(F18&gt;=13,F18&lt;=14),"13-14才",IF(AND(F18&gt;=15,F18&lt;=16),"15-16才",IF(F18&lt;&gt;"","17才以上","")))))</f>
      </c>
      <c r="H18" s="137"/>
      <c r="I18" s="103">
        <f>COUNTA(B18:E19,H18)</f>
        <v>0</v>
      </c>
      <c r="J18" s="105">
        <f>IF(I18=7,1,0)</f>
        <v>0</v>
      </c>
      <c r="K18" s="126">
        <f>IF(AND(B18="世界選手権",F18&lt;=17),"17才以上でないと世界選手権の選考を受けられません","")</f>
      </c>
    </row>
    <row r="19" spans="1:11" s="10" customFormat="1" ht="30" customHeight="1">
      <c r="A19" s="128"/>
      <c r="B19" s="130"/>
      <c r="C19" s="12"/>
      <c r="D19" s="12"/>
      <c r="E19" s="134"/>
      <c r="F19" s="136"/>
      <c r="G19" s="132"/>
      <c r="H19" s="138"/>
      <c r="I19" s="103"/>
      <c r="J19" s="103"/>
      <c r="K19" s="126"/>
    </row>
    <row r="20" spans="1:11" s="10" customFormat="1" ht="17.25" customHeight="1">
      <c r="A20" s="127">
        <v>5</v>
      </c>
      <c r="B20" s="129"/>
      <c r="C20" s="13"/>
      <c r="D20" s="13"/>
      <c r="E20" s="133"/>
      <c r="F20" s="135">
        <f>IF(E20="","",DATEDIF(E20,$F$10,"Y"))</f>
      </c>
      <c r="G20" s="131">
        <f>IF(F20&lt;=10,"参加できません",IF(AND(F20&gt;=11,F20&lt;=12),"11-12才",IF(AND(F20&gt;=13,F20&lt;=14),"13-14才",IF(AND(F20&gt;=15,F20&lt;=16),"15-16才",IF(F20&lt;&gt;"","17才以上","")))))</f>
      </c>
      <c r="H20" s="137"/>
      <c r="I20" s="103">
        <f>COUNTA(B20:E21,H20)</f>
        <v>0</v>
      </c>
      <c r="J20" s="105">
        <f>IF(I20=7,1,0)</f>
        <v>0</v>
      </c>
      <c r="K20" s="126">
        <f>IF(AND(B20="世界選手権",F20&lt;=17),"17才以上でないと世界選手権の選考を受けられません","")</f>
      </c>
    </row>
    <row r="21" spans="1:11" s="10" customFormat="1" ht="30" customHeight="1">
      <c r="A21" s="128"/>
      <c r="B21" s="130"/>
      <c r="C21" s="12"/>
      <c r="D21" s="12"/>
      <c r="E21" s="134"/>
      <c r="F21" s="136"/>
      <c r="G21" s="132"/>
      <c r="H21" s="138"/>
      <c r="I21" s="103"/>
      <c r="J21" s="103"/>
      <c r="K21" s="126"/>
    </row>
    <row r="22" spans="1:11" ht="17.25" customHeight="1">
      <c r="A22" s="127">
        <v>6</v>
      </c>
      <c r="B22" s="129"/>
      <c r="C22" s="13"/>
      <c r="D22" s="13"/>
      <c r="E22" s="133"/>
      <c r="F22" s="135">
        <f>IF(E22="","",DATEDIF(E22,$F$10,"Y"))</f>
      </c>
      <c r="G22" s="131">
        <f>IF(F22&lt;=10,"参加できません",IF(AND(F22&gt;=11,F22&lt;=12),"11-12才",IF(AND(F22&gt;=13,F22&lt;=14),"13-14才",IF(AND(F22&gt;=15,F22&lt;=16),"15-16才",IF(F22&lt;&gt;"","17才以上","")))))</f>
      </c>
      <c r="H22" s="137"/>
      <c r="I22" s="103">
        <f>COUNTA(B22:E23,H22)</f>
        <v>0</v>
      </c>
      <c r="J22" s="105">
        <f>IF(I22=7,1,0)</f>
        <v>0</v>
      </c>
      <c r="K22" s="126">
        <f>IF(AND(B22="世界選手権",F22&lt;=17),"17才以上でないと世界選手権の選考を受けられません","")</f>
      </c>
    </row>
    <row r="23" spans="1:11" ht="30" customHeight="1">
      <c r="A23" s="128"/>
      <c r="B23" s="130"/>
      <c r="C23" s="12"/>
      <c r="D23" s="12"/>
      <c r="E23" s="134"/>
      <c r="F23" s="136"/>
      <c r="G23" s="132"/>
      <c r="H23" s="138"/>
      <c r="K23" s="126"/>
    </row>
    <row r="24" spans="1:11" ht="17.25" customHeight="1">
      <c r="A24" s="127">
        <v>7</v>
      </c>
      <c r="B24" s="129"/>
      <c r="C24" s="13"/>
      <c r="D24" s="13"/>
      <c r="E24" s="133"/>
      <c r="F24" s="135">
        <f>IF(E24="","",DATEDIF(E24,$F$10,"Y"))</f>
      </c>
      <c r="G24" s="131">
        <f>IF(F24&lt;=10,"参加できません",IF(AND(F24&gt;=11,F24&lt;=12),"11-12才",IF(AND(F24&gt;=13,F24&lt;=14),"13-14才",IF(AND(F24&gt;=15,F24&lt;=16),"15-16才",IF(F24&lt;&gt;"","17才以上","")))))</f>
      </c>
      <c r="H24" s="137"/>
      <c r="I24" s="103">
        <f>COUNTA(B24:E25,H24)</f>
        <v>0</v>
      </c>
      <c r="J24" s="105">
        <f>IF(I24=7,1,0)</f>
        <v>0</v>
      </c>
      <c r="K24" s="126">
        <f>IF(AND(B24="世界選手権",F24&lt;=17),"17才以上でないと世界選手権の選考を受けられません","")</f>
      </c>
    </row>
    <row r="25" spans="1:11" ht="30" customHeight="1">
      <c r="A25" s="128"/>
      <c r="B25" s="130"/>
      <c r="C25" s="12"/>
      <c r="D25" s="12"/>
      <c r="E25" s="134"/>
      <c r="F25" s="136"/>
      <c r="G25" s="132"/>
      <c r="H25" s="138"/>
      <c r="K25" s="126"/>
    </row>
    <row r="26" spans="1:11" ht="17.25" customHeight="1">
      <c r="A26" s="127">
        <v>8</v>
      </c>
      <c r="B26" s="129"/>
      <c r="C26" s="13"/>
      <c r="D26" s="13"/>
      <c r="E26" s="133"/>
      <c r="F26" s="135">
        <f>IF(E26="","",DATEDIF(E26,$F$10,"Y"))</f>
      </c>
      <c r="G26" s="131">
        <f>IF(F26&lt;=10,"参加できません",IF(AND(F26&gt;=11,F26&lt;=12),"11-12才",IF(AND(F26&gt;=13,F26&lt;=14),"13-14才",IF(AND(F26&gt;=15,F26&lt;=16),"15-16才",IF(F26&lt;&gt;"","17才以上","")))))</f>
      </c>
      <c r="H26" s="137"/>
      <c r="I26" s="103">
        <f>COUNTA(B26:E27,H26)</f>
        <v>0</v>
      </c>
      <c r="J26" s="105">
        <f>IF(I26=7,1,0)</f>
        <v>0</v>
      </c>
      <c r="K26" s="126">
        <f>IF(AND(B26="世界選手権",F26&lt;=17),"17才以上でないと世界選手権の選考を受けられません","")</f>
      </c>
    </row>
    <row r="27" spans="1:11" ht="30" customHeight="1">
      <c r="A27" s="128"/>
      <c r="B27" s="130"/>
      <c r="C27" s="12"/>
      <c r="D27" s="12"/>
      <c r="E27" s="134"/>
      <c r="F27" s="136"/>
      <c r="G27" s="132"/>
      <c r="H27" s="138"/>
      <c r="K27" s="126"/>
    </row>
    <row r="28" spans="1:11" ht="17.25" customHeight="1">
      <c r="A28" s="127">
        <v>9</v>
      </c>
      <c r="B28" s="129"/>
      <c r="C28" s="13"/>
      <c r="D28" s="13"/>
      <c r="E28" s="133"/>
      <c r="F28" s="135">
        <f>IF(E28="","",DATEDIF(E28,$F$10,"Y"))</f>
      </c>
      <c r="G28" s="131">
        <f>IF(F28&lt;=10,"参加できません",IF(AND(F28&gt;=11,F28&lt;=12),"11-12才",IF(AND(F28&gt;=13,F28&lt;=14),"13-14才",IF(AND(F28&gt;=15,F28&lt;=16),"15-16才",IF(F28&lt;&gt;"","17才以上","")))))</f>
      </c>
      <c r="H28" s="137"/>
      <c r="I28" s="103">
        <f>COUNTA(B28:E29,H28)</f>
        <v>0</v>
      </c>
      <c r="J28" s="105">
        <f>IF(I28=7,1,0)</f>
        <v>0</v>
      </c>
      <c r="K28" s="126">
        <f>IF(AND(B28="世界選手権",F28&lt;=17),"17才以上でないと世界選手権の選考を受けられません","")</f>
      </c>
    </row>
    <row r="29" spans="1:11" ht="30" customHeight="1">
      <c r="A29" s="128"/>
      <c r="B29" s="130"/>
      <c r="C29" s="12"/>
      <c r="D29" s="12"/>
      <c r="E29" s="134"/>
      <c r="F29" s="136"/>
      <c r="G29" s="132"/>
      <c r="H29" s="138"/>
      <c r="K29" s="126"/>
    </row>
    <row r="30" spans="1:11" ht="17.25" customHeight="1">
      <c r="A30" s="127">
        <v>10</v>
      </c>
      <c r="B30" s="129"/>
      <c r="C30" s="13"/>
      <c r="D30" s="13"/>
      <c r="E30" s="133"/>
      <c r="F30" s="135">
        <f>IF(E30="","",DATEDIF(E30,$F$10,"Y"))</f>
      </c>
      <c r="G30" s="131">
        <f>IF(F30&lt;=10,"参加できません",IF(AND(F30&gt;=11,F30&lt;=12),"11-12才",IF(AND(F30&gt;=13,F30&lt;=14),"13-14才",IF(AND(F30&gt;=15,F30&lt;=16),"15-16才",IF(F30&lt;&gt;"","17才以上","")))))</f>
      </c>
      <c r="H30" s="137"/>
      <c r="I30" s="103">
        <f>COUNTA(B30:E31,H30)</f>
        <v>0</v>
      </c>
      <c r="J30" s="105">
        <f>IF(I30=7,1,0)</f>
        <v>0</v>
      </c>
      <c r="K30" s="126">
        <f>IF(AND(B30="世界選手権",F30&lt;=17),"17才以上でないと世界選手権の選考を受けられません","")</f>
      </c>
    </row>
    <row r="31" spans="1:11" ht="30" customHeight="1">
      <c r="A31" s="128"/>
      <c r="B31" s="130"/>
      <c r="C31" s="12"/>
      <c r="D31" s="12"/>
      <c r="E31" s="134"/>
      <c r="F31" s="136"/>
      <c r="G31" s="132"/>
      <c r="H31" s="138"/>
      <c r="K31" s="126"/>
    </row>
    <row r="32" spans="1:11" ht="17.25" customHeight="1">
      <c r="A32" s="127">
        <v>11</v>
      </c>
      <c r="B32" s="129"/>
      <c r="C32" s="13"/>
      <c r="D32" s="13"/>
      <c r="E32" s="133"/>
      <c r="F32" s="135">
        <f>IF(E32="","",DATEDIF(E32,$F$10,"Y"))</f>
      </c>
      <c r="G32" s="131">
        <f>IF(F32&lt;=10,"参加できません",IF(AND(F32&gt;=11,F32&lt;=12),"11-12才",IF(AND(F32&gt;=13,F32&lt;=14),"13-14才",IF(AND(F32&gt;=15,F32&lt;=16),"15-16才",IF(F32&lt;&gt;"","17才以上","")))))</f>
      </c>
      <c r="H32" s="137"/>
      <c r="I32" s="103">
        <f>COUNTA(B32:E33,H32)</f>
        <v>0</v>
      </c>
      <c r="J32" s="105">
        <f>IF(I32=7,1,0)</f>
        <v>0</v>
      </c>
      <c r="K32" s="126">
        <f>IF(AND(B32="世界選手権",F32&lt;=17),"17才以上でないと世界選手権の選考を受けられません","")</f>
      </c>
    </row>
    <row r="33" spans="1:11" ht="30" customHeight="1">
      <c r="A33" s="128"/>
      <c r="B33" s="130"/>
      <c r="C33" s="12"/>
      <c r="D33" s="12"/>
      <c r="E33" s="134"/>
      <c r="F33" s="136"/>
      <c r="G33" s="132"/>
      <c r="H33" s="138"/>
      <c r="K33" s="126"/>
    </row>
    <row r="34" spans="1:11" ht="17.25" customHeight="1">
      <c r="A34" s="127">
        <v>12</v>
      </c>
      <c r="B34" s="129"/>
      <c r="C34" s="13"/>
      <c r="D34" s="13"/>
      <c r="E34" s="133"/>
      <c r="F34" s="135">
        <f>IF(E34="","",DATEDIF(E34,$F$10,"Y"))</f>
      </c>
      <c r="G34" s="131">
        <f>IF(F34&lt;=10,"参加できません",IF(AND(F34&gt;=11,F34&lt;=12),"11-12才",IF(AND(F34&gt;=13,F34&lt;=14),"13-14才",IF(AND(F34&gt;=15,F34&lt;=16),"15-16才",IF(F34&lt;&gt;"","17才以上","")))))</f>
      </c>
      <c r="H34" s="137"/>
      <c r="I34" s="103">
        <f>COUNTA(B34:E35,H34)</f>
        <v>0</v>
      </c>
      <c r="J34" s="105">
        <f>IF(I34=7,1,0)</f>
        <v>0</v>
      </c>
      <c r="K34" s="126">
        <f>IF(AND(B34="世界選手権",F34&lt;=17),"17才以上でないと世界選手権の選考を受けられません","")</f>
      </c>
    </row>
    <row r="35" spans="1:11" ht="30" customHeight="1">
      <c r="A35" s="128"/>
      <c r="B35" s="130"/>
      <c r="C35" s="12"/>
      <c r="D35" s="12"/>
      <c r="E35" s="134"/>
      <c r="F35" s="136"/>
      <c r="G35" s="132"/>
      <c r="H35" s="138"/>
      <c r="K35" s="126"/>
    </row>
    <row r="36" spans="1:11" ht="17.25" customHeight="1">
      <c r="A36" s="127">
        <v>13</v>
      </c>
      <c r="B36" s="129"/>
      <c r="C36" s="13"/>
      <c r="D36" s="13"/>
      <c r="E36" s="133"/>
      <c r="F36" s="135">
        <f>IF(E36="","",DATEDIF(E36,$F$10,"Y"))</f>
      </c>
      <c r="G36" s="131">
        <f>IF(F36&lt;=10,"参加できません",IF(AND(F36&gt;=11,F36&lt;=12),"11-12才",IF(AND(F36&gt;=13,F36&lt;=14),"13-14才",IF(AND(F36&gt;=15,F36&lt;=16),"15-16才",IF(F36&lt;&gt;"","17才以上","")))))</f>
      </c>
      <c r="H36" s="137"/>
      <c r="I36" s="103">
        <f>COUNTA(B36:E37,H36)</f>
        <v>0</v>
      </c>
      <c r="J36" s="105">
        <f>IF(I36=7,1,0)</f>
        <v>0</v>
      </c>
      <c r="K36" s="126">
        <f>IF(AND(B36="世界選手権",F36&lt;=17),"17才以上でないと世界選手権の選考を受けられません","")</f>
      </c>
    </row>
    <row r="37" spans="1:11" ht="30" customHeight="1">
      <c r="A37" s="128"/>
      <c r="B37" s="130"/>
      <c r="C37" s="12"/>
      <c r="D37" s="12"/>
      <c r="E37" s="134"/>
      <c r="F37" s="136"/>
      <c r="G37" s="132"/>
      <c r="H37" s="138"/>
      <c r="K37" s="126"/>
    </row>
    <row r="38" spans="1:11" ht="17.25" customHeight="1">
      <c r="A38" s="127">
        <v>14</v>
      </c>
      <c r="B38" s="129"/>
      <c r="C38" s="13"/>
      <c r="D38" s="13"/>
      <c r="E38" s="133"/>
      <c r="F38" s="135">
        <f>IF(E38="","",DATEDIF(E38,$F$10,"Y"))</f>
      </c>
      <c r="G38" s="131">
        <f>IF(F38&lt;=10,"参加できません",IF(AND(F38&gt;=11,F38&lt;=12),"11-12才",IF(AND(F38&gt;=13,F38&lt;=14),"13-14才",IF(AND(F38&gt;=15,F38&lt;=16),"15-16才",IF(F38&lt;&gt;"","17才以上","")))))</f>
      </c>
      <c r="H38" s="137"/>
      <c r="I38" s="103">
        <f>COUNTA(B38:E39,H38)</f>
        <v>0</v>
      </c>
      <c r="J38" s="105">
        <f>IF(I38=7,1,0)</f>
        <v>0</v>
      </c>
      <c r="K38" s="126">
        <f>IF(AND(B38="世界選手権",F38&lt;=17),"17才以上でないと世界選手権の選考を受けられません","")</f>
      </c>
    </row>
    <row r="39" spans="1:11" ht="30" customHeight="1">
      <c r="A39" s="128"/>
      <c r="B39" s="130"/>
      <c r="C39" s="12"/>
      <c r="D39" s="12"/>
      <c r="E39" s="134"/>
      <c r="F39" s="136"/>
      <c r="G39" s="132"/>
      <c r="H39" s="138"/>
      <c r="K39" s="126"/>
    </row>
    <row r="40" spans="1:11" ht="17.25" customHeight="1">
      <c r="A40" s="127">
        <v>15</v>
      </c>
      <c r="B40" s="129"/>
      <c r="C40" s="13"/>
      <c r="D40" s="13"/>
      <c r="E40" s="133"/>
      <c r="F40" s="135">
        <f>IF(E40="","",DATEDIF(E40,$F$10,"Y"))</f>
      </c>
      <c r="G40" s="131">
        <f>IF(F40&lt;=10,"参加できません",IF(AND(F40&gt;=11,F40&lt;=12),"11-12才",IF(AND(F40&gt;=13,F40&lt;=14),"13-14才",IF(AND(F40&gt;=15,F40&lt;=16),"15-16才",IF(F40&lt;&gt;"","17才以上","")))))</f>
      </c>
      <c r="H40" s="137"/>
      <c r="I40" s="103">
        <f>COUNTA(B40:E41,H40)</f>
        <v>0</v>
      </c>
      <c r="J40" s="105">
        <f>IF(I40=7,1,0)</f>
        <v>0</v>
      </c>
      <c r="K40" s="126">
        <f>IF(AND(B40="世界選手権",F40&lt;=17),"17才以上でないと世界選手権の選考を受けられません","")</f>
      </c>
    </row>
    <row r="41" spans="1:11" ht="30" customHeight="1">
      <c r="A41" s="128"/>
      <c r="B41" s="130"/>
      <c r="C41" s="12"/>
      <c r="D41" s="12"/>
      <c r="E41" s="134"/>
      <c r="F41" s="136"/>
      <c r="G41" s="132"/>
      <c r="H41" s="138"/>
      <c r="K41" s="126"/>
    </row>
    <row r="42" spans="1:11" ht="17.25" customHeight="1">
      <c r="A42" s="127">
        <v>16</v>
      </c>
      <c r="B42" s="129"/>
      <c r="C42" s="13"/>
      <c r="D42" s="13"/>
      <c r="E42" s="133"/>
      <c r="F42" s="135">
        <f>IF(E42="","",DATEDIF(E42,$F$10,"Y"))</f>
      </c>
      <c r="G42" s="131">
        <f>IF(F42&lt;=10,"参加できません",IF(AND(F42&gt;=11,F42&lt;=12),"11-12才",IF(AND(F42&gt;=13,F42&lt;=14),"13-14才",IF(AND(F42&gt;=15,F42&lt;=16),"15-16才",IF(F42&lt;&gt;"","17才以上","")))))</f>
      </c>
      <c r="H42" s="137"/>
      <c r="I42" s="103">
        <f>COUNTA(B42:E43,H42)</f>
        <v>0</v>
      </c>
      <c r="J42" s="105">
        <f>IF(I42=7,1,0)</f>
        <v>0</v>
      </c>
      <c r="K42" s="126">
        <f>IF(AND(B42="世界選手権",F42&lt;=17),"17才以上でないと世界選手権の選考を受けられません","")</f>
      </c>
    </row>
    <row r="43" spans="1:11" ht="30" customHeight="1">
      <c r="A43" s="128"/>
      <c r="B43" s="130"/>
      <c r="C43" s="12"/>
      <c r="D43" s="12"/>
      <c r="E43" s="134"/>
      <c r="F43" s="136"/>
      <c r="G43" s="132"/>
      <c r="H43" s="138"/>
      <c r="K43" s="126"/>
    </row>
    <row r="44" spans="1:11" ht="17.25" customHeight="1">
      <c r="A44" s="127">
        <v>17</v>
      </c>
      <c r="B44" s="129"/>
      <c r="C44" s="13"/>
      <c r="D44" s="13"/>
      <c r="E44" s="133"/>
      <c r="F44" s="135">
        <f>IF(E44="","",DATEDIF(E44,$F$10,"Y"))</f>
      </c>
      <c r="G44" s="131">
        <f>IF(F44&lt;=10,"参加できません",IF(AND(F44&gt;=11,F44&lt;=12),"11-12才",IF(AND(F44&gt;=13,F44&lt;=14),"13-14才",IF(AND(F44&gt;=15,F44&lt;=16),"15-16才",IF(F44&lt;&gt;"","17才以上","")))))</f>
      </c>
      <c r="H44" s="137"/>
      <c r="I44" s="103">
        <f>COUNTA(B44:E45,H44)</f>
        <v>0</v>
      </c>
      <c r="J44" s="105">
        <f>IF(I44=7,1,0)</f>
        <v>0</v>
      </c>
      <c r="K44" s="126">
        <f>IF(AND(B44="世界選手権",F44&lt;=17),"17才以上でないと世界選手権の選考を受けられません","")</f>
      </c>
    </row>
    <row r="45" spans="1:11" ht="30" customHeight="1">
      <c r="A45" s="128"/>
      <c r="B45" s="130"/>
      <c r="C45" s="12"/>
      <c r="D45" s="12"/>
      <c r="E45" s="134"/>
      <c r="F45" s="136"/>
      <c r="G45" s="132"/>
      <c r="H45" s="138"/>
      <c r="K45" s="126"/>
    </row>
    <row r="46" spans="1:11" ht="17.25" customHeight="1">
      <c r="A46" s="127">
        <v>18</v>
      </c>
      <c r="B46" s="129"/>
      <c r="C46" s="13"/>
      <c r="D46" s="13"/>
      <c r="E46" s="133"/>
      <c r="F46" s="135">
        <f>IF(E46="","",DATEDIF(E46,$F$10,"Y"))</f>
      </c>
      <c r="G46" s="131">
        <f>IF(F46&lt;=10,"参加できません",IF(AND(F46&gt;=11,F46&lt;=12),"11-12才",IF(AND(F46&gt;=13,F46&lt;=14),"13-14才",IF(AND(F46&gt;=15,F46&lt;=16),"15-16才",IF(F46&lt;&gt;"","17才以上","")))))</f>
      </c>
      <c r="H46" s="137"/>
      <c r="I46" s="103">
        <f>COUNTA(B46:E47,H46)</f>
        <v>0</v>
      </c>
      <c r="J46" s="105">
        <f>IF(I46=7,1,0)</f>
        <v>0</v>
      </c>
      <c r="K46" s="126">
        <f>IF(AND(B46="世界選手権",F46&lt;=17),"17才以上でないと世界選手権の選考を受けられません","")</f>
      </c>
    </row>
    <row r="47" spans="1:11" ht="30" customHeight="1">
      <c r="A47" s="128"/>
      <c r="B47" s="130"/>
      <c r="C47" s="12"/>
      <c r="D47" s="12"/>
      <c r="E47" s="134"/>
      <c r="F47" s="136"/>
      <c r="G47" s="132"/>
      <c r="H47" s="138"/>
      <c r="K47" s="126"/>
    </row>
    <row r="48" spans="1:11" ht="17.25" customHeight="1">
      <c r="A48" s="127">
        <v>19</v>
      </c>
      <c r="B48" s="129"/>
      <c r="C48" s="13"/>
      <c r="D48" s="13"/>
      <c r="E48" s="133"/>
      <c r="F48" s="135">
        <f>IF(E48="","",DATEDIF(E48,$F$10,"Y"))</f>
      </c>
      <c r="G48" s="131">
        <f>IF(F48&lt;=10,"参加できません",IF(AND(F48&gt;=11,F48&lt;=12),"11-12才",IF(AND(F48&gt;=13,F48&lt;=14),"13-14才",IF(AND(F48&gt;=15,F48&lt;=16),"15-16才",IF(F48&lt;&gt;"","17才以上","")))))</f>
      </c>
      <c r="H48" s="137"/>
      <c r="I48" s="103">
        <f>COUNTA(B48:E49,H48)</f>
        <v>0</v>
      </c>
      <c r="J48" s="105">
        <f>IF(I48=7,1,0)</f>
        <v>0</v>
      </c>
      <c r="K48" s="126">
        <f>IF(AND(B48="世界選手権",F48&lt;=17),"17才以上でないと世界選手権の選考を受けられません","")</f>
      </c>
    </row>
    <row r="49" spans="1:11" ht="30" customHeight="1">
      <c r="A49" s="128"/>
      <c r="B49" s="130"/>
      <c r="C49" s="12"/>
      <c r="D49" s="12"/>
      <c r="E49" s="134"/>
      <c r="F49" s="136"/>
      <c r="G49" s="132"/>
      <c r="H49" s="138"/>
      <c r="K49" s="126"/>
    </row>
    <row r="50" spans="1:11" ht="17.25" customHeight="1">
      <c r="A50" s="127">
        <v>20</v>
      </c>
      <c r="B50" s="129"/>
      <c r="C50" s="13"/>
      <c r="D50" s="13"/>
      <c r="E50" s="133"/>
      <c r="F50" s="135">
        <f>IF(E50="","",DATEDIF(E50,$F$10,"Y"))</f>
      </c>
      <c r="G50" s="131">
        <f>IF(F50&lt;=10,"参加できません",IF(AND(F50&gt;=11,F50&lt;=12),"11-12才",IF(AND(F50&gt;=13,F50&lt;=14),"13-14才",IF(AND(F50&gt;=15,F50&lt;=16),"15-16才",IF(F50&lt;&gt;"","17才以上","")))))</f>
      </c>
      <c r="H50" s="137"/>
      <c r="I50" s="103">
        <f>COUNTA(B50:E51,H50)</f>
        <v>0</v>
      </c>
      <c r="J50" s="105">
        <f>IF(I50=7,1,0)</f>
        <v>0</v>
      </c>
      <c r="K50" s="126">
        <f>IF(AND(B50="世界選手権",F50&lt;=17),"17才以上でないと世界選手権の選考を受けられません","")</f>
      </c>
    </row>
    <row r="51" spans="1:11" ht="30" customHeight="1">
      <c r="A51" s="128"/>
      <c r="B51" s="130"/>
      <c r="C51" s="12"/>
      <c r="D51" s="12"/>
      <c r="E51" s="134"/>
      <c r="F51" s="136"/>
      <c r="G51" s="132"/>
      <c r="H51" s="138"/>
      <c r="K51" s="126"/>
    </row>
    <row r="52" spans="1:11" ht="17.25" customHeight="1">
      <c r="A52" s="127">
        <v>21</v>
      </c>
      <c r="B52" s="129"/>
      <c r="C52" s="13"/>
      <c r="D52" s="13"/>
      <c r="E52" s="133"/>
      <c r="F52" s="135">
        <f>IF(E52="","",DATEDIF(E52,$F$10,"Y"))</f>
      </c>
      <c r="G52" s="131">
        <f>IF(F52&lt;=10,"参加できません",IF(AND(F52&gt;=11,F52&lt;=12),"11-12才",IF(AND(F52&gt;=13,F52&lt;=14),"13-14才",IF(AND(F52&gt;=15,F52&lt;=16),"15-16才",IF(F52&lt;&gt;"","17才以上","")))))</f>
      </c>
      <c r="H52" s="137"/>
      <c r="I52" s="103">
        <f>COUNTA(B52:E53,H52)</f>
        <v>0</v>
      </c>
      <c r="J52" s="105">
        <f>IF(I52=7,1,0)</f>
        <v>0</v>
      </c>
      <c r="K52" s="126">
        <f>IF(AND(B52="世界選手権",F52&lt;=17),"17才以上でないと世界選手権の選考を受けられません","")</f>
      </c>
    </row>
    <row r="53" spans="1:11" ht="30" customHeight="1">
      <c r="A53" s="128"/>
      <c r="B53" s="130"/>
      <c r="C53" s="12"/>
      <c r="D53" s="12"/>
      <c r="E53" s="134"/>
      <c r="F53" s="136"/>
      <c r="G53" s="132"/>
      <c r="H53" s="138"/>
      <c r="K53" s="126"/>
    </row>
    <row r="54" spans="1:11" ht="17.25" customHeight="1">
      <c r="A54" s="127">
        <v>22</v>
      </c>
      <c r="B54" s="129"/>
      <c r="C54" s="13"/>
      <c r="D54" s="13"/>
      <c r="E54" s="133"/>
      <c r="F54" s="135">
        <f>IF(E54="","",DATEDIF(E54,$F$10,"Y"))</f>
      </c>
      <c r="G54" s="131">
        <f>IF(F54&lt;=10,"参加できません",IF(AND(F54&gt;=11,F54&lt;=12),"11-12才",IF(AND(F54&gt;=13,F54&lt;=14),"13-14才",IF(AND(F54&gt;=15,F54&lt;=16),"15-16才",IF(F54&lt;&gt;"","17才以上","")))))</f>
      </c>
      <c r="H54" s="137"/>
      <c r="I54" s="103">
        <f>COUNTA(B54:E55,H54)</f>
        <v>0</v>
      </c>
      <c r="J54" s="105">
        <f>IF(I54=7,1,0)</f>
        <v>0</v>
      </c>
      <c r="K54" s="126">
        <f>IF(AND(B54="世界選手権",F54&lt;=17),"17才以上でないと世界選手権の選考を受けられません","")</f>
      </c>
    </row>
    <row r="55" spans="1:11" ht="30" customHeight="1">
      <c r="A55" s="128"/>
      <c r="B55" s="130"/>
      <c r="C55" s="12"/>
      <c r="D55" s="12"/>
      <c r="E55" s="134"/>
      <c r="F55" s="136"/>
      <c r="G55" s="132"/>
      <c r="H55" s="138"/>
      <c r="K55" s="126"/>
    </row>
    <row r="56" spans="1:11" ht="17.25" customHeight="1">
      <c r="A56" s="127">
        <v>23</v>
      </c>
      <c r="B56" s="129"/>
      <c r="C56" s="13"/>
      <c r="D56" s="13"/>
      <c r="E56" s="133"/>
      <c r="F56" s="135">
        <f>IF(E56="","",DATEDIF(E56,$F$10,"Y"))</f>
      </c>
      <c r="G56" s="131">
        <f>IF(F56&lt;=10,"参加できません",IF(AND(F56&gt;=11,F56&lt;=12),"11-12才",IF(AND(F56&gt;=13,F56&lt;=14),"13-14才",IF(AND(F56&gt;=15,F56&lt;=16),"15-16才",IF(F56&lt;&gt;"","17才以上","")))))</f>
      </c>
      <c r="H56" s="137"/>
      <c r="I56" s="103">
        <f>COUNTA(B56:E57,H56)</f>
        <v>0</v>
      </c>
      <c r="J56" s="105">
        <f>IF(I56=7,1,0)</f>
        <v>0</v>
      </c>
      <c r="K56" s="126">
        <f>IF(AND(B56="世界選手権",F56&lt;=17),"17才以上でないと世界選手権の選考を受けられません","")</f>
      </c>
    </row>
    <row r="57" spans="1:11" ht="30" customHeight="1">
      <c r="A57" s="128"/>
      <c r="B57" s="130"/>
      <c r="C57" s="12"/>
      <c r="D57" s="12"/>
      <c r="E57" s="134"/>
      <c r="F57" s="136"/>
      <c r="G57" s="132"/>
      <c r="H57" s="138"/>
      <c r="K57" s="126"/>
    </row>
    <row r="58" spans="1:11" ht="17.25" customHeight="1">
      <c r="A58" s="127">
        <v>24</v>
      </c>
      <c r="B58" s="129"/>
      <c r="C58" s="13"/>
      <c r="D58" s="13"/>
      <c r="E58" s="133"/>
      <c r="F58" s="135">
        <f>IF(E58="","",DATEDIF(E58,$F$10,"Y"))</f>
      </c>
      <c r="G58" s="131">
        <f>IF(F58&lt;=10,"参加できません",IF(AND(F58&gt;=11,F58&lt;=12),"11-12才",IF(AND(F58&gt;=13,F58&lt;=14),"13-14才",IF(AND(F58&gt;=15,F58&lt;=16),"15-16才",IF(F58&lt;&gt;"","17才以上","")))))</f>
      </c>
      <c r="H58" s="137"/>
      <c r="I58" s="103">
        <f>COUNTA(B58:E59,H58)</f>
        <v>0</v>
      </c>
      <c r="J58" s="105">
        <f>IF(I58=7,1,0)</f>
        <v>0</v>
      </c>
      <c r="K58" s="126">
        <f>IF(AND(B58="世界選手権",F58&lt;=17),"17才以上でないと世界選手権の選考を受けられません","")</f>
      </c>
    </row>
    <row r="59" spans="1:11" ht="30" customHeight="1">
      <c r="A59" s="128"/>
      <c r="B59" s="130"/>
      <c r="C59" s="12"/>
      <c r="D59" s="12"/>
      <c r="E59" s="134"/>
      <c r="F59" s="136"/>
      <c r="G59" s="132"/>
      <c r="H59" s="138"/>
      <c r="K59" s="126"/>
    </row>
    <row r="60" spans="1:11" ht="17.25" customHeight="1">
      <c r="A60" s="127">
        <v>25</v>
      </c>
      <c r="B60" s="129"/>
      <c r="C60" s="13"/>
      <c r="D60" s="13"/>
      <c r="E60" s="133"/>
      <c r="F60" s="135">
        <f>IF(E60="","",DATEDIF(E60,$F$10,"Y"))</f>
      </c>
      <c r="G60" s="131">
        <f>IF(F60&lt;=10,"参加できません",IF(AND(F60&gt;=11,F60&lt;=12),"11-12才",IF(AND(F60&gt;=13,F60&lt;=14),"13-14才",IF(AND(F60&gt;=15,F60&lt;=16),"15-16才",IF(F60&lt;&gt;"","17才以上","")))))</f>
      </c>
      <c r="H60" s="137"/>
      <c r="I60" s="103">
        <f>COUNTA(B60:E61,H60)</f>
        <v>0</v>
      </c>
      <c r="J60" s="105">
        <f>IF(I60=7,1,0)</f>
        <v>0</v>
      </c>
      <c r="K60" s="126">
        <f>IF(AND(B60="世界選手権",F60&lt;=17),"17才以上でないと世界選手権の選考を受けられません","")</f>
      </c>
    </row>
    <row r="61" spans="1:11" ht="30" customHeight="1">
      <c r="A61" s="128"/>
      <c r="B61" s="130"/>
      <c r="C61" s="12"/>
      <c r="D61" s="12"/>
      <c r="E61" s="134"/>
      <c r="F61" s="136"/>
      <c r="G61" s="132"/>
      <c r="H61" s="138"/>
      <c r="K61" s="126"/>
    </row>
    <row r="62" spans="1:11" ht="17.25" customHeight="1">
      <c r="A62" s="127">
        <v>26</v>
      </c>
      <c r="B62" s="129"/>
      <c r="C62" s="13"/>
      <c r="D62" s="13"/>
      <c r="E62" s="133"/>
      <c r="F62" s="135">
        <f>IF(E62="","",DATEDIF(E62,$F$10,"Y"))</f>
      </c>
      <c r="G62" s="131">
        <f>IF(F62&lt;=10,"参加できません",IF(AND(F62&gt;=11,F62&lt;=12),"11-12才",IF(AND(F62&gt;=13,F62&lt;=14),"13-14才",IF(AND(F62&gt;=15,F62&lt;=16),"15-16才",IF(F62&lt;&gt;"","17才以上","")))))</f>
      </c>
      <c r="H62" s="137"/>
      <c r="I62" s="103">
        <f>COUNTA(B62:E63,H62)</f>
        <v>0</v>
      </c>
      <c r="J62" s="105">
        <f>IF(I62=7,1,0)</f>
        <v>0</v>
      </c>
      <c r="K62" s="126">
        <f>IF(AND(B62="世界選手権",F62&lt;=17),"17才以上でないと世界選手権の選考を受けられません","")</f>
      </c>
    </row>
    <row r="63" spans="1:11" ht="30" customHeight="1">
      <c r="A63" s="128"/>
      <c r="B63" s="130"/>
      <c r="C63" s="12"/>
      <c r="D63" s="12"/>
      <c r="E63" s="134"/>
      <c r="F63" s="136"/>
      <c r="G63" s="132"/>
      <c r="H63" s="138"/>
      <c r="K63" s="126"/>
    </row>
    <row r="64" spans="1:11" ht="17.25" customHeight="1">
      <c r="A64" s="127">
        <v>27</v>
      </c>
      <c r="B64" s="129"/>
      <c r="C64" s="13"/>
      <c r="D64" s="13"/>
      <c r="E64" s="133"/>
      <c r="F64" s="135">
        <f>IF(E64="","",DATEDIF(E64,$F$10,"Y"))</f>
      </c>
      <c r="G64" s="131">
        <f>IF(F64&lt;=10,"参加できません",IF(AND(F64&gt;=11,F64&lt;=12),"11-12才",IF(AND(F64&gt;=13,F64&lt;=14),"13-14才",IF(AND(F64&gt;=15,F64&lt;=16),"15-16才",IF(F64&lt;&gt;"","17才以上","")))))</f>
      </c>
      <c r="H64" s="137"/>
      <c r="I64" s="103">
        <f>COUNTA(B64:E65,H64)</f>
        <v>0</v>
      </c>
      <c r="J64" s="105">
        <f>IF(I64=7,1,0)</f>
        <v>0</v>
      </c>
      <c r="K64" s="126">
        <f>IF(AND(B64="世界選手権",F64&lt;=17),"17才以上でないと世界選手権の選考を受けられません","")</f>
      </c>
    </row>
    <row r="65" spans="1:11" ht="30" customHeight="1">
      <c r="A65" s="128"/>
      <c r="B65" s="130"/>
      <c r="C65" s="12"/>
      <c r="D65" s="12"/>
      <c r="E65" s="134"/>
      <c r="F65" s="136"/>
      <c r="G65" s="132"/>
      <c r="H65" s="138"/>
      <c r="K65" s="126"/>
    </row>
    <row r="66" spans="1:11" ht="17.25" customHeight="1">
      <c r="A66" s="127">
        <v>28</v>
      </c>
      <c r="B66" s="129"/>
      <c r="C66" s="13"/>
      <c r="D66" s="13"/>
      <c r="E66" s="133"/>
      <c r="F66" s="135">
        <f>IF(E66="","",DATEDIF(E66,$F$10,"Y"))</f>
      </c>
      <c r="G66" s="131">
        <f>IF(F66&lt;=10,"参加できません",IF(AND(F66&gt;=11,F66&lt;=12),"11-12才",IF(AND(F66&gt;=13,F66&lt;=14),"13-14才",IF(AND(F66&gt;=15,F66&lt;=16),"15-16才",IF(F66&lt;&gt;"","17才以上","")))))</f>
      </c>
      <c r="H66" s="137"/>
      <c r="I66" s="103">
        <f>COUNTA(B66:E67,H66)</f>
        <v>0</v>
      </c>
      <c r="J66" s="105">
        <f>IF(I66=7,1,0)</f>
        <v>0</v>
      </c>
      <c r="K66" s="126">
        <f>IF(AND(B66="世界選手権",F66&lt;=17),"17才以上でないと世界選手権の選考を受けられません","")</f>
      </c>
    </row>
    <row r="67" spans="1:11" ht="30" customHeight="1">
      <c r="A67" s="128"/>
      <c r="B67" s="130"/>
      <c r="C67" s="12"/>
      <c r="D67" s="12"/>
      <c r="E67" s="134"/>
      <c r="F67" s="136"/>
      <c r="G67" s="132"/>
      <c r="H67" s="138"/>
      <c r="K67" s="126"/>
    </row>
    <row r="68" spans="1:11" ht="17.25" customHeight="1">
      <c r="A68" s="127">
        <v>29</v>
      </c>
      <c r="B68" s="129"/>
      <c r="C68" s="13"/>
      <c r="D68" s="13"/>
      <c r="E68" s="133"/>
      <c r="F68" s="135">
        <f>IF(E68="","",DATEDIF(E68,$F$10,"Y"))</f>
      </c>
      <c r="G68" s="131">
        <f>IF(F68&lt;=10,"参加できません",IF(AND(F68&gt;=11,F68&lt;=12),"11-12才",IF(AND(F68&gt;=13,F68&lt;=14),"13-14才",IF(AND(F68&gt;=15,F68&lt;=16),"15-16才",IF(F68&lt;&gt;"","17才以上","")))))</f>
      </c>
      <c r="H68" s="137"/>
      <c r="I68" s="103">
        <f>COUNTA(B68:E69,H68)</f>
        <v>0</v>
      </c>
      <c r="J68" s="105">
        <f>IF(I68=7,1,0)</f>
        <v>0</v>
      </c>
      <c r="K68" s="126">
        <f>IF(AND(B68="世界選手権",F68&lt;=17),"17才以上でないと世界選手権の選考を受けられません","")</f>
      </c>
    </row>
    <row r="69" spans="1:11" ht="30" customHeight="1">
      <c r="A69" s="128"/>
      <c r="B69" s="130"/>
      <c r="C69" s="12"/>
      <c r="D69" s="12"/>
      <c r="E69" s="134"/>
      <c r="F69" s="136"/>
      <c r="G69" s="132"/>
      <c r="H69" s="138"/>
      <c r="K69" s="126"/>
    </row>
    <row r="70" spans="1:11" ht="17.25" customHeight="1">
      <c r="A70" s="127">
        <v>30</v>
      </c>
      <c r="B70" s="129"/>
      <c r="C70" s="13"/>
      <c r="D70" s="13"/>
      <c r="E70" s="133"/>
      <c r="F70" s="135">
        <f>IF(E70="","",DATEDIF(E70,$F$10,"Y"))</f>
      </c>
      <c r="G70" s="131">
        <f>IF(F70&lt;=10,"参加できません",IF(AND(F70&gt;=11,F70&lt;=12),"11-12才",IF(AND(F70&gt;=13,F70&lt;=14),"13-14才",IF(AND(F70&gt;=15,F70&lt;=16),"15-16才",IF(F70&lt;&gt;"","17才以上","")))))</f>
      </c>
      <c r="H70" s="137"/>
      <c r="I70" s="103">
        <f>COUNTA(B70:E71,H70)</f>
        <v>0</v>
      </c>
      <c r="J70" s="105">
        <f>IF(I70=7,1,0)</f>
        <v>0</v>
      </c>
      <c r="K70" s="126">
        <f>IF(AND(B70="世界選手権",F70&lt;=17),"17才以上でないと世界選手権の選考を受けられません","")</f>
      </c>
    </row>
    <row r="71" spans="1:11" ht="30" customHeight="1">
      <c r="A71" s="128"/>
      <c r="B71" s="130"/>
      <c r="C71" s="12"/>
      <c r="D71" s="12"/>
      <c r="E71" s="134"/>
      <c r="F71" s="136"/>
      <c r="G71" s="132"/>
      <c r="H71" s="138"/>
      <c r="K71" s="126"/>
    </row>
  </sheetData>
  <sheetProtection password="8225" sheet="1" selectLockedCells="1"/>
  <mergeCells count="218">
    <mergeCell ref="A1:H1"/>
    <mergeCell ref="A8:H8"/>
    <mergeCell ref="A9:H9"/>
    <mergeCell ref="A10:A11"/>
    <mergeCell ref="B10:B11"/>
    <mergeCell ref="C10:D11"/>
    <mergeCell ref="G10:G11"/>
    <mergeCell ref="H10:H11"/>
    <mergeCell ref="K12:K13"/>
    <mergeCell ref="A14:A15"/>
    <mergeCell ref="B14:B15"/>
    <mergeCell ref="E14:E15"/>
    <mergeCell ref="F14:F15"/>
    <mergeCell ref="G14:G15"/>
    <mergeCell ref="H14:H15"/>
    <mergeCell ref="K14:K15"/>
    <mergeCell ref="A12:A13"/>
    <mergeCell ref="B12:B13"/>
    <mergeCell ref="E12:E13"/>
    <mergeCell ref="F12:F13"/>
    <mergeCell ref="G12:G13"/>
    <mergeCell ref="H12:H13"/>
    <mergeCell ref="K16:K17"/>
    <mergeCell ref="A18:A19"/>
    <mergeCell ref="B18:B19"/>
    <mergeCell ref="E18:E19"/>
    <mergeCell ref="F18:F19"/>
    <mergeCell ref="G18:G19"/>
    <mergeCell ref="H18:H19"/>
    <mergeCell ref="K18:K19"/>
    <mergeCell ref="A16:A17"/>
    <mergeCell ref="B16:B17"/>
    <mergeCell ref="E16:E17"/>
    <mergeCell ref="F16:F17"/>
    <mergeCell ref="G16:G17"/>
    <mergeCell ref="H16:H17"/>
    <mergeCell ref="K20:K21"/>
    <mergeCell ref="A22:A23"/>
    <mergeCell ref="B22:B23"/>
    <mergeCell ref="E22:E23"/>
    <mergeCell ref="F22:F23"/>
    <mergeCell ref="G22:G23"/>
    <mergeCell ref="H22:H23"/>
    <mergeCell ref="K22:K23"/>
    <mergeCell ref="A20:A21"/>
    <mergeCell ref="B20:B21"/>
    <mergeCell ref="E20:E21"/>
    <mergeCell ref="F20:F21"/>
    <mergeCell ref="G20:G21"/>
    <mergeCell ref="H20:H21"/>
    <mergeCell ref="K24:K25"/>
    <mergeCell ref="A26:A27"/>
    <mergeCell ref="B26:B27"/>
    <mergeCell ref="E26:E27"/>
    <mergeCell ref="F26:F27"/>
    <mergeCell ref="G26:G27"/>
    <mergeCell ref="H26:H27"/>
    <mergeCell ref="K26:K27"/>
    <mergeCell ref="A24:A25"/>
    <mergeCell ref="B24:B25"/>
    <mergeCell ref="E24:E25"/>
    <mergeCell ref="F24:F25"/>
    <mergeCell ref="G24:G25"/>
    <mergeCell ref="H24:H25"/>
    <mergeCell ref="K28:K29"/>
    <mergeCell ref="A30:A31"/>
    <mergeCell ref="B30:B31"/>
    <mergeCell ref="E30:E31"/>
    <mergeCell ref="F30:F31"/>
    <mergeCell ref="G30:G31"/>
    <mergeCell ref="H30:H31"/>
    <mergeCell ref="K30:K31"/>
    <mergeCell ref="A28:A29"/>
    <mergeCell ref="B28:B29"/>
    <mergeCell ref="E28:E29"/>
    <mergeCell ref="F28:F29"/>
    <mergeCell ref="G28:G29"/>
    <mergeCell ref="H28:H29"/>
    <mergeCell ref="K32:K33"/>
    <mergeCell ref="A34:A35"/>
    <mergeCell ref="B34:B35"/>
    <mergeCell ref="E34:E35"/>
    <mergeCell ref="F34:F35"/>
    <mergeCell ref="G34:G35"/>
    <mergeCell ref="H34:H35"/>
    <mergeCell ref="K34:K35"/>
    <mergeCell ref="A32:A33"/>
    <mergeCell ref="B32:B33"/>
    <mergeCell ref="E32:E33"/>
    <mergeCell ref="F32:F33"/>
    <mergeCell ref="G32:G33"/>
    <mergeCell ref="H32:H33"/>
    <mergeCell ref="K36:K37"/>
    <mergeCell ref="A38:A39"/>
    <mergeCell ref="B38:B39"/>
    <mergeCell ref="E38:E39"/>
    <mergeCell ref="F38:F39"/>
    <mergeCell ref="G38:G39"/>
    <mergeCell ref="H38:H39"/>
    <mergeCell ref="K38:K39"/>
    <mergeCell ref="A36:A37"/>
    <mergeCell ref="B36:B37"/>
    <mergeCell ref="E36:E37"/>
    <mergeCell ref="F36:F37"/>
    <mergeCell ref="G36:G37"/>
    <mergeCell ref="H36:H37"/>
    <mergeCell ref="K40:K41"/>
    <mergeCell ref="A42:A43"/>
    <mergeCell ref="B42:B43"/>
    <mergeCell ref="E42:E43"/>
    <mergeCell ref="F42:F43"/>
    <mergeCell ref="G42:G43"/>
    <mergeCell ref="H42:H43"/>
    <mergeCell ref="K42:K43"/>
    <mergeCell ref="A40:A41"/>
    <mergeCell ref="B40:B41"/>
    <mergeCell ref="E40:E41"/>
    <mergeCell ref="F40:F41"/>
    <mergeCell ref="G40:G41"/>
    <mergeCell ref="H40:H41"/>
    <mergeCell ref="K44:K45"/>
    <mergeCell ref="A46:A47"/>
    <mergeCell ref="B46:B47"/>
    <mergeCell ref="E46:E47"/>
    <mergeCell ref="F46:F47"/>
    <mergeCell ref="G46:G47"/>
    <mergeCell ref="H46:H47"/>
    <mergeCell ref="K46:K47"/>
    <mergeCell ref="A44:A45"/>
    <mergeCell ref="B44:B45"/>
    <mergeCell ref="E44:E45"/>
    <mergeCell ref="F44:F45"/>
    <mergeCell ref="G44:G45"/>
    <mergeCell ref="H44:H45"/>
    <mergeCell ref="K48:K49"/>
    <mergeCell ref="A50:A51"/>
    <mergeCell ref="B50:B51"/>
    <mergeCell ref="E50:E51"/>
    <mergeCell ref="F50:F51"/>
    <mergeCell ref="G50:G51"/>
    <mergeCell ref="H50:H51"/>
    <mergeCell ref="K50:K51"/>
    <mergeCell ref="A48:A49"/>
    <mergeCell ref="B48:B49"/>
    <mergeCell ref="E48:E49"/>
    <mergeCell ref="F48:F49"/>
    <mergeCell ref="G48:G49"/>
    <mergeCell ref="H48:H49"/>
    <mergeCell ref="K52:K53"/>
    <mergeCell ref="A54:A55"/>
    <mergeCell ref="B54:B55"/>
    <mergeCell ref="E54:E55"/>
    <mergeCell ref="F54:F55"/>
    <mergeCell ref="G54:G55"/>
    <mergeCell ref="H54:H55"/>
    <mergeCell ref="K54:K55"/>
    <mergeCell ref="A52:A53"/>
    <mergeCell ref="B52:B53"/>
    <mergeCell ref="E52:E53"/>
    <mergeCell ref="F52:F53"/>
    <mergeCell ref="G52:G53"/>
    <mergeCell ref="H52:H53"/>
    <mergeCell ref="K56:K57"/>
    <mergeCell ref="A58:A59"/>
    <mergeCell ref="B58:B59"/>
    <mergeCell ref="E58:E59"/>
    <mergeCell ref="F58:F59"/>
    <mergeCell ref="G58:G59"/>
    <mergeCell ref="H58:H59"/>
    <mergeCell ref="K58:K59"/>
    <mergeCell ref="A56:A57"/>
    <mergeCell ref="B56:B57"/>
    <mergeCell ref="E56:E57"/>
    <mergeCell ref="F56:F57"/>
    <mergeCell ref="G56:G57"/>
    <mergeCell ref="H56:H57"/>
    <mergeCell ref="K60:K61"/>
    <mergeCell ref="A62:A63"/>
    <mergeCell ref="B62:B63"/>
    <mergeCell ref="E62:E63"/>
    <mergeCell ref="F62:F63"/>
    <mergeCell ref="G62:G63"/>
    <mergeCell ref="H62:H63"/>
    <mergeCell ref="K62:K63"/>
    <mergeCell ref="A60:A61"/>
    <mergeCell ref="B60:B61"/>
    <mergeCell ref="E60:E61"/>
    <mergeCell ref="F60:F61"/>
    <mergeCell ref="G60:G61"/>
    <mergeCell ref="H60:H61"/>
    <mergeCell ref="K64:K65"/>
    <mergeCell ref="A66:A67"/>
    <mergeCell ref="B66:B67"/>
    <mergeCell ref="E66:E67"/>
    <mergeCell ref="F66:F67"/>
    <mergeCell ref="G66:G67"/>
    <mergeCell ref="H66:H67"/>
    <mergeCell ref="K66:K67"/>
    <mergeCell ref="A64:A65"/>
    <mergeCell ref="B64:B65"/>
    <mergeCell ref="E64:E65"/>
    <mergeCell ref="F64:F65"/>
    <mergeCell ref="G64:G65"/>
    <mergeCell ref="H64:H65"/>
    <mergeCell ref="K68:K69"/>
    <mergeCell ref="A70:A71"/>
    <mergeCell ref="B70:B71"/>
    <mergeCell ref="E70:E71"/>
    <mergeCell ref="F70:F71"/>
    <mergeCell ref="G70:G71"/>
    <mergeCell ref="H70:H71"/>
    <mergeCell ref="K70:K71"/>
    <mergeCell ref="A68:A69"/>
    <mergeCell ref="B68:B69"/>
    <mergeCell ref="E68:E69"/>
    <mergeCell ref="F68:F69"/>
    <mergeCell ref="G68:G69"/>
    <mergeCell ref="H68:H69"/>
  </mergeCells>
  <dataValidations count="2">
    <dataValidation type="list" allowBlank="1" showInputMessage="1" showErrorMessage="1" sqref="B12:B71">
      <formula1>"IP,選考なし"</formula1>
    </dataValidation>
    <dataValidation type="textLength" allowBlank="1" showInputMessage="1" showErrorMessage="1" promptTitle="選手登録番号" prompt="6から始まる6ケタの登録番号を入力してください。" error="選手登録番号は6ケタです。ご確認の上入力してください。" sqref="H12:H71">
      <formula1>6</formula1>
      <formula2>6</formula2>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5.xml><?xml version="1.0" encoding="utf-8"?>
<worksheet xmlns="http://schemas.openxmlformats.org/spreadsheetml/2006/main" xmlns:r="http://schemas.openxmlformats.org/officeDocument/2006/relationships">
  <sheetPr>
    <tabColor rgb="FFFFC000"/>
  </sheetPr>
  <dimension ref="A1:K71"/>
  <sheetViews>
    <sheetView showGridLines="0" zoomScalePageLayoutView="0" workbookViewId="0" topLeftCell="A1">
      <selection activeCell="B12" sqref="B12:B13"/>
    </sheetView>
  </sheetViews>
  <sheetFormatPr defaultColWidth="8.875" defaultRowHeight="13.5"/>
  <cols>
    <col min="1" max="1" width="4.375" style="8" customWidth="1"/>
    <col min="2" max="2" width="11.00390625" style="8" bestFit="1" customWidth="1"/>
    <col min="3" max="4" width="14.125" style="8" customWidth="1"/>
    <col min="5" max="5" width="14.625" style="11" customWidth="1"/>
    <col min="6" max="8" width="14.125" style="8" customWidth="1"/>
    <col min="9" max="9" width="7.625" style="103" customWidth="1"/>
    <col min="10" max="10" width="8.875" style="103" customWidth="1"/>
    <col min="11" max="11" width="51.125" style="80" bestFit="1" customWidth="1"/>
    <col min="12" max="16384" width="8.875" style="8" customWidth="1"/>
  </cols>
  <sheetData>
    <row r="1" spans="1:8" ht="29.25" customHeight="1">
      <c r="A1" s="142">
        <f>'所属団体情報'!$D$7</f>
        <v>0</v>
      </c>
      <c r="B1" s="142"/>
      <c r="C1" s="142"/>
      <c r="D1" s="142"/>
      <c r="E1" s="142"/>
      <c r="F1" s="142"/>
      <c r="G1" s="142"/>
      <c r="H1" s="142"/>
    </row>
    <row r="2" spans="1:8" ht="8.25" customHeight="1" thickBot="1">
      <c r="A2" s="28"/>
      <c r="B2" s="28"/>
      <c r="C2" s="28"/>
      <c r="D2" s="28"/>
      <c r="E2" s="28"/>
      <c r="F2" s="28"/>
      <c r="G2" s="28"/>
      <c r="H2" s="28"/>
    </row>
    <row r="3" spans="1:8" ht="15" customHeight="1">
      <c r="A3" s="28"/>
      <c r="B3" s="28"/>
      <c r="C3" s="28"/>
      <c r="D3" s="28"/>
      <c r="E3" s="30" t="s">
        <v>49</v>
      </c>
      <c r="F3" s="31" t="s">
        <v>50</v>
      </c>
      <c r="G3" s="31" t="s">
        <v>51</v>
      </c>
      <c r="H3" s="32" t="s">
        <v>73</v>
      </c>
    </row>
    <row r="4" spans="1:8" ht="15" customHeight="1" thickBot="1">
      <c r="A4" s="28"/>
      <c r="B4" s="28"/>
      <c r="C4" s="28"/>
      <c r="D4" s="28"/>
      <c r="E4" s="35">
        <f>SUMIF($G$12:$G$71,E3,$J$12:$J$72)</f>
        <v>0</v>
      </c>
      <c r="F4" s="36">
        <f>SUMIF($G$12:$G$71,F3,$J$12:$J$71)</f>
        <v>0</v>
      </c>
      <c r="G4" s="36">
        <f>SUMIF($G$12:$G$71,G3,$J$12:$J$71)</f>
        <v>0</v>
      </c>
      <c r="H4" s="37">
        <f>SUMIF($G$12:$G$71,H3,$J$12:$J$71)</f>
        <v>0</v>
      </c>
    </row>
    <row r="5" spans="1:11" ht="15" customHeight="1">
      <c r="A5" s="28"/>
      <c r="B5" s="28"/>
      <c r="C5" s="28"/>
      <c r="D5" s="28"/>
      <c r="E5" s="30" t="s">
        <v>88</v>
      </c>
      <c r="F5" s="32" t="s">
        <v>75</v>
      </c>
      <c r="G5" s="1"/>
      <c r="H5" s="80"/>
      <c r="K5" s="8"/>
    </row>
    <row r="6" spans="1:11" ht="15" customHeight="1" thickBot="1">
      <c r="A6" s="28"/>
      <c r="B6" s="28"/>
      <c r="C6" s="28"/>
      <c r="D6" s="28"/>
      <c r="E6" s="35">
        <f>COUNTIF($B$12:$B$71,E5)</f>
        <v>0</v>
      </c>
      <c r="F6" s="37">
        <f>COUNTIF($B$12:$B$71,F5)</f>
        <v>0</v>
      </c>
      <c r="G6" s="1"/>
      <c r="H6" s="80"/>
      <c r="K6" s="8"/>
    </row>
    <row r="7" spans="1:9" ht="22.5" customHeight="1">
      <c r="A7" s="19"/>
      <c r="B7" s="19"/>
      <c r="C7" s="10"/>
      <c r="D7" s="10"/>
      <c r="E7" s="33" t="s">
        <v>76</v>
      </c>
      <c r="F7" s="10"/>
      <c r="G7" s="10"/>
      <c r="H7" s="10"/>
      <c r="I7" s="104"/>
    </row>
    <row r="8" spans="1:8" ht="19.5" customHeight="1">
      <c r="A8" s="143" t="s">
        <v>89</v>
      </c>
      <c r="B8" s="143"/>
      <c r="C8" s="143"/>
      <c r="D8" s="143"/>
      <c r="E8" s="143"/>
      <c r="F8" s="143"/>
      <c r="G8" s="143"/>
      <c r="H8" s="143"/>
    </row>
    <row r="9" spans="1:8" ht="25.5" customHeight="1">
      <c r="A9" s="155" t="s">
        <v>91</v>
      </c>
      <c r="B9" s="155"/>
      <c r="C9" s="155"/>
      <c r="D9" s="155"/>
      <c r="E9" s="155"/>
      <c r="F9" s="155"/>
      <c r="G9" s="155"/>
      <c r="H9" s="155"/>
    </row>
    <row r="10" spans="1:8" ht="18" customHeight="1">
      <c r="A10" s="145" t="s">
        <v>0</v>
      </c>
      <c r="B10" s="147" t="s">
        <v>39</v>
      </c>
      <c r="C10" s="149" t="s">
        <v>1</v>
      </c>
      <c r="D10" s="150"/>
      <c r="E10" s="100" t="s">
        <v>40</v>
      </c>
      <c r="F10" s="38">
        <v>42735</v>
      </c>
      <c r="G10" s="147" t="s">
        <v>38</v>
      </c>
      <c r="H10" s="153" t="s">
        <v>2</v>
      </c>
    </row>
    <row r="11" spans="1:8" ht="18" customHeight="1">
      <c r="A11" s="146"/>
      <c r="B11" s="148"/>
      <c r="C11" s="151"/>
      <c r="D11" s="152"/>
      <c r="E11" s="101" t="s">
        <v>74</v>
      </c>
      <c r="F11" s="40" t="s">
        <v>41</v>
      </c>
      <c r="G11" s="148"/>
      <c r="H11" s="154"/>
    </row>
    <row r="12" spans="1:11" s="14" customFormat="1" ht="17.25" customHeight="1">
      <c r="A12" s="127">
        <v>1</v>
      </c>
      <c r="B12" s="129"/>
      <c r="C12" s="13"/>
      <c r="D12" s="13"/>
      <c r="E12" s="133"/>
      <c r="F12" s="139">
        <f>IF(E12="","",DATEDIF(E12,$F$10,"Y"))</f>
      </c>
      <c r="G12" s="131">
        <f>IF(F12&lt;=10,"参加できません",IF(AND(F12&gt;=11,F12&lt;=12),"11-12才",IF(AND(F12&gt;=13,F12&lt;=14),"13-14才",IF(AND(F12&gt;=15,F12&lt;=16),"15-16才",IF(F12&lt;&gt;"","17才以上","")))))</f>
      </c>
      <c r="H12" s="137"/>
      <c r="I12" s="103">
        <f>COUNTA(B12:E13,H12)</f>
        <v>0</v>
      </c>
      <c r="J12" s="105">
        <f>IF(I12=7,1,0)</f>
        <v>0</v>
      </c>
      <c r="K12" s="126">
        <f>IF(AND(B12="世界選手権",F12&lt;=17),"17才以上でないと世界選手権の選考を受けられません","")</f>
      </c>
    </row>
    <row r="13" spans="1:11" ht="30" customHeight="1">
      <c r="A13" s="128"/>
      <c r="B13" s="130"/>
      <c r="C13" s="12"/>
      <c r="D13" s="12"/>
      <c r="E13" s="134"/>
      <c r="F13" s="140"/>
      <c r="G13" s="132"/>
      <c r="H13" s="138"/>
      <c r="K13" s="126"/>
    </row>
    <row r="14" spans="1:11" ht="17.25" customHeight="1">
      <c r="A14" s="127">
        <v>2</v>
      </c>
      <c r="B14" s="129"/>
      <c r="C14" s="78"/>
      <c r="D14" s="78"/>
      <c r="E14" s="133"/>
      <c r="F14" s="139">
        <f>IF(E14="","",DATEDIF(E14,$F$10,"Y"))</f>
      </c>
      <c r="G14" s="131">
        <f>IF(F14&lt;=10,"参加できません",IF(AND(F14&gt;=11,F14&lt;=12),"11-12才",IF(AND(F14&gt;=13,F14&lt;=14),"13-14才",IF(AND(F14&gt;=15,F14&lt;=16),"15-16才",IF(F14&lt;&gt;"","17才以上","")))))</f>
      </c>
      <c r="H14" s="137"/>
      <c r="I14" s="103">
        <f>COUNTA(B14:E15,H14)</f>
        <v>0</v>
      </c>
      <c r="J14" s="105">
        <f>IF(I14=7,1,0)</f>
        <v>0</v>
      </c>
      <c r="K14" s="126">
        <f>IF(AND(B14="世界選手権",F14&lt;=17),"17才以上でないと世界選手権の選考を受けられません","")</f>
      </c>
    </row>
    <row r="15" spans="1:11" ht="30" customHeight="1">
      <c r="A15" s="128"/>
      <c r="B15" s="130"/>
      <c r="C15" s="79"/>
      <c r="D15" s="79"/>
      <c r="E15" s="134"/>
      <c r="F15" s="140"/>
      <c r="G15" s="132"/>
      <c r="H15" s="138"/>
      <c r="K15" s="126"/>
    </row>
    <row r="16" spans="1:11" ht="17.25" customHeight="1">
      <c r="A16" s="127">
        <v>3</v>
      </c>
      <c r="B16" s="129"/>
      <c r="C16" s="13"/>
      <c r="D16" s="13"/>
      <c r="E16" s="141"/>
      <c r="F16" s="135">
        <f>IF(E16="","",DATEDIF(E16,$F$10,"Y"))</f>
      </c>
      <c r="G16" s="131">
        <f>IF(F16&lt;=10,"参加できません",IF(AND(F16&gt;=11,F16&lt;=12),"11-12才",IF(AND(F16&gt;=13,F16&lt;=14),"13-14才",IF(AND(F16&gt;=15,F16&lt;=16),"15-16才",IF(F16&lt;&gt;"","17才以上","")))))</f>
      </c>
      <c r="H16" s="137"/>
      <c r="I16" s="103">
        <f>COUNTA(B16:E17,H16)</f>
        <v>0</v>
      </c>
      <c r="J16" s="105">
        <f>IF(I16=7,1,0)</f>
        <v>0</v>
      </c>
      <c r="K16" s="126">
        <f>IF(AND(B16="世界選手権",F16&lt;=17),"17才以上でないと世界選手権の選考を受けられません","")</f>
      </c>
    </row>
    <row r="17" spans="1:11" ht="30" customHeight="1">
      <c r="A17" s="128"/>
      <c r="B17" s="130"/>
      <c r="C17" s="12"/>
      <c r="D17" s="12"/>
      <c r="E17" s="134"/>
      <c r="F17" s="136"/>
      <c r="G17" s="132"/>
      <c r="H17" s="138"/>
      <c r="K17" s="126"/>
    </row>
    <row r="18" spans="1:11" ht="17.25" customHeight="1">
      <c r="A18" s="127">
        <v>4</v>
      </c>
      <c r="B18" s="129"/>
      <c r="C18" s="13"/>
      <c r="D18" s="13"/>
      <c r="E18" s="133"/>
      <c r="F18" s="135">
        <f>IF(E18="","",DATEDIF(E18,$F$10,"Y"))</f>
      </c>
      <c r="G18" s="131">
        <f>IF(F18&lt;=10,"参加できません",IF(AND(F18&gt;=11,F18&lt;=12),"11-12才",IF(AND(F18&gt;=13,F18&lt;=14),"13-14才",IF(AND(F18&gt;=15,F18&lt;=16),"15-16才",IF(F18&lt;&gt;"","17才以上","")))))</f>
      </c>
      <c r="H18" s="137"/>
      <c r="I18" s="103">
        <f>COUNTA(B18:E19,H18)</f>
        <v>0</v>
      </c>
      <c r="J18" s="105">
        <f>IF(I18=7,1,0)</f>
        <v>0</v>
      </c>
      <c r="K18" s="126">
        <f>IF(AND(B18="世界選手権",F18&lt;=17),"17才以上でないと世界選手権の選考を受けられません","")</f>
      </c>
    </row>
    <row r="19" spans="1:11" s="10" customFormat="1" ht="30" customHeight="1">
      <c r="A19" s="128"/>
      <c r="B19" s="130"/>
      <c r="C19" s="12"/>
      <c r="D19" s="12"/>
      <c r="E19" s="134"/>
      <c r="F19" s="136"/>
      <c r="G19" s="132"/>
      <c r="H19" s="138"/>
      <c r="I19" s="103"/>
      <c r="J19" s="103"/>
      <c r="K19" s="126"/>
    </row>
    <row r="20" spans="1:11" s="10" customFormat="1" ht="17.25" customHeight="1">
      <c r="A20" s="127">
        <v>5</v>
      </c>
      <c r="B20" s="129"/>
      <c r="C20" s="13"/>
      <c r="D20" s="13"/>
      <c r="E20" s="133"/>
      <c r="F20" s="135">
        <f>IF(E20="","",DATEDIF(E20,$F$10,"Y"))</f>
      </c>
      <c r="G20" s="131">
        <f>IF(F20&lt;=10,"参加できません",IF(AND(F20&gt;=11,F20&lt;=12),"11-12才",IF(AND(F20&gt;=13,F20&lt;=14),"13-14才",IF(AND(F20&gt;=15,F20&lt;=16),"15-16才",IF(F20&lt;&gt;"","17才以上","")))))</f>
      </c>
      <c r="H20" s="137"/>
      <c r="I20" s="103">
        <f>COUNTA(B20:E21,H20)</f>
        <v>0</v>
      </c>
      <c r="J20" s="105">
        <f>IF(I20=7,1,0)</f>
        <v>0</v>
      </c>
      <c r="K20" s="126">
        <f>IF(AND(B20="世界選手権",F20&lt;=17),"17才以上でないと世界選手権の選考を受けられません","")</f>
      </c>
    </row>
    <row r="21" spans="1:11" s="10" customFormat="1" ht="30" customHeight="1">
      <c r="A21" s="128"/>
      <c r="B21" s="130"/>
      <c r="C21" s="12"/>
      <c r="D21" s="12"/>
      <c r="E21" s="134"/>
      <c r="F21" s="136"/>
      <c r="G21" s="132"/>
      <c r="H21" s="138"/>
      <c r="I21" s="103"/>
      <c r="J21" s="103"/>
      <c r="K21" s="126"/>
    </row>
    <row r="22" spans="1:11" ht="17.25" customHeight="1">
      <c r="A22" s="127">
        <v>6</v>
      </c>
      <c r="B22" s="129"/>
      <c r="C22" s="13"/>
      <c r="D22" s="13"/>
      <c r="E22" s="133"/>
      <c r="F22" s="135">
        <f>IF(E22="","",DATEDIF(E22,$F$10,"Y"))</f>
      </c>
      <c r="G22" s="131">
        <f>IF(F22&lt;=10,"参加できません",IF(AND(F22&gt;=11,F22&lt;=12),"11-12才",IF(AND(F22&gt;=13,F22&lt;=14),"13-14才",IF(AND(F22&gt;=15,F22&lt;=16),"15-16才",IF(F22&lt;&gt;"","17才以上","")))))</f>
      </c>
      <c r="H22" s="137"/>
      <c r="I22" s="103">
        <f>COUNTA(B22:E23,H22)</f>
        <v>0</v>
      </c>
      <c r="J22" s="105">
        <f>IF(I22=7,1,0)</f>
        <v>0</v>
      </c>
      <c r="K22" s="126">
        <f>IF(AND(B22="世界選手権",F22&lt;=17),"17才以上でないと世界選手権の選考を受けられません","")</f>
      </c>
    </row>
    <row r="23" spans="1:11" ht="30" customHeight="1">
      <c r="A23" s="128"/>
      <c r="B23" s="130"/>
      <c r="C23" s="12"/>
      <c r="D23" s="12"/>
      <c r="E23" s="134"/>
      <c r="F23" s="136"/>
      <c r="G23" s="132"/>
      <c r="H23" s="138"/>
      <c r="K23" s="126"/>
    </row>
    <row r="24" spans="1:11" ht="17.25" customHeight="1">
      <c r="A24" s="127">
        <v>7</v>
      </c>
      <c r="B24" s="129"/>
      <c r="C24" s="13"/>
      <c r="D24" s="13"/>
      <c r="E24" s="133"/>
      <c r="F24" s="135">
        <f>IF(E24="","",DATEDIF(E24,$F$10,"Y"))</f>
      </c>
      <c r="G24" s="131">
        <f>IF(F24&lt;=10,"参加できません",IF(AND(F24&gt;=11,F24&lt;=12),"11-12才",IF(AND(F24&gt;=13,F24&lt;=14),"13-14才",IF(AND(F24&gt;=15,F24&lt;=16),"15-16才",IF(F24&lt;&gt;"","17才以上","")))))</f>
      </c>
      <c r="H24" s="137"/>
      <c r="I24" s="103">
        <f>COUNTA(B24:E25,H24)</f>
        <v>0</v>
      </c>
      <c r="J24" s="105">
        <f>IF(I24=7,1,0)</f>
        <v>0</v>
      </c>
      <c r="K24" s="126">
        <f>IF(AND(B24="世界選手権",F24&lt;=17),"17才以上でないと世界選手権の選考を受けられません","")</f>
      </c>
    </row>
    <row r="25" spans="1:11" ht="30" customHeight="1">
      <c r="A25" s="128"/>
      <c r="B25" s="130"/>
      <c r="C25" s="12"/>
      <c r="D25" s="12"/>
      <c r="E25" s="134"/>
      <c r="F25" s="136"/>
      <c r="G25" s="132"/>
      <c r="H25" s="138"/>
      <c r="K25" s="126"/>
    </row>
    <row r="26" spans="1:11" ht="17.25" customHeight="1">
      <c r="A26" s="127">
        <v>8</v>
      </c>
      <c r="B26" s="129"/>
      <c r="C26" s="13"/>
      <c r="D26" s="13"/>
      <c r="E26" s="133"/>
      <c r="F26" s="135">
        <f>IF(E26="","",DATEDIF(E26,$F$10,"Y"))</f>
      </c>
      <c r="G26" s="131">
        <f>IF(F26&lt;=10,"参加できません",IF(AND(F26&gt;=11,F26&lt;=12),"11-12才",IF(AND(F26&gt;=13,F26&lt;=14),"13-14才",IF(AND(F26&gt;=15,F26&lt;=16),"15-16才",IF(F26&lt;&gt;"","17才以上","")))))</f>
      </c>
      <c r="H26" s="137"/>
      <c r="I26" s="103">
        <f>COUNTA(B26:E27,H26)</f>
        <v>0</v>
      </c>
      <c r="J26" s="105">
        <f>IF(I26=7,1,0)</f>
        <v>0</v>
      </c>
      <c r="K26" s="126">
        <f>IF(AND(B26="世界選手権",F26&lt;=17),"17才以上でないと世界選手権の選考を受けられません","")</f>
      </c>
    </row>
    <row r="27" spans="1:11" ht="30" customHeight="1">
      <c r="A27" s="128"/>
      <c r="B27" s="130"/>
      <c r="C27" s="12"/>
      <c r="D27" s="12"/>
      <c r="E27" s="134"/>
      <c r="F27" s="136"/>
      <c r="G27" s="132"/>
      <c r="H27" s="138"/>
      <c r="K27" s="126"/>
    </row>
    <row r="28" spans="1:11" ht="17.25" customHeight="1">
      <c r="A28" s="127">
        <v>9</v>
      </c>
      <c r="B28" s="129"/>
      <c r="C28" s="13"/>
      <c r="D28" s="13"/>
      <c r="E28" s="133"/>
      <c r="F28" s="135">
        <f>IF(E28="","",DATEDIF(E28,$F$10,"Y"))</f>
      </c>
      <c r="G28" s="131">
        <f>IF(F28&lt;=10,"参加できません",IF(AND(F28&gt;=11,F28&lt;=12),"11-12才",IF(AND(F28&gt;=13,F28&lt;=14),"13-14才",IF(AND(F28&gt;=15,F28&lt;=16),"15-16才",IF(F28&lt;&gt;"","17才以上","")))))</f>
      </c>
      <c r="H28" s="137"/>
      <c r="I28" s="103">
        <f>COUNTA(B28:E29,H28)</f>
        <v>0</v>
      </c>
      <c r="J28" s="105">
        <f>IF(I28=7,1,0)</f>
        <v>0</v>
      </c>
      <c r="K28" s="126">
        <f>IF(AND(B28="世界選手権",F28&lt;=17),"17才以上でないと世界選手権の選考を受けられません","")</f>
      </c>
    </row>
    <row r="29" spans="1:11" ht="30" customHeight="1">
      <c r="A29" s="128"/>
      <c r="B29" s="130"/>
      <c r="C29" s="12"/>
      <c r="D29" s="12"/>
      <c r="E29" s="134"/>
      <c r="F29" s="136"/>
      <c r="G29" s="132"/>
      <c r="H29" s="138"/>
      <c r="K29" s="126"/>
    </row>
    <row r="30" spans="1:11" ht="17.25" customHeight="1">
      <c r="A30" s="127">
        <v>10</v>
      </c>
      <c r="B30" s="129"/>
      <c r="C30" s="13"/>
      <c r="D30" s="13"/>
      <c r="E30" s="133"/>
      <c r="F30" s="135">
        <f>IF(E30="","",DATEDIF(E30,$F$10,"Y"))</f>
      </c>
      <c r="G30" s="131">
        <f>IF(F30&lt;=10,"参加できません",IF(AND(F30&gt;=11,F30&lt;=12),"11-12才",IF(AND(F30&gt;=13,F30&lt;=14),"13-14才",IF(AND(F30&gt;=15,F30&lt;=16),"15-16才",IF(F30&lt;&gt;"","17才以上","")))))</f>
      </c>
      <c r="H30" s="137"/>
      <c r="I30" s="103">
        <f>COUNTA(B30:E31,H30)</f>
        <v>0</v>
      </c>
      <c r="J30" s="105">
        <f>IF(I30=7,1,0)</f>
        <v>0</v>
      </c>
      <c r="K30" s="126">
        <f>IF(AND(B30="世界選手権",F30&lt;=17),"17才以上でないと世界選手権の選考を受けられません","")</f>
      </c>
    </row>
    <row r="31" spans="1:11" ht="30" customHeight="1">
      <c r="A31" s="128"/>
      <c r="B31" s="130"/>
      <c r="C31" s="12"/>
      <c r="D31" s="12"/>
      <c r="E31" s="134"/>
      <c r="F31" s="136"/>
      <c r="G31" s="132"/>
      <c r="H31" s="138"/>
      <c r="K31" s="126"/>
    </row>
    <row r="32" spans="1:11" ht="17.25" customHeight="1">
      <c r="A32" s="127">
        <v>11</v>
      </c>
      <c r="B32" s="129"/>
      <c r="C32" s="13"/>
      <c r="D32" s="13"/>
      <c r="E32" s="133"/>
      <c r="F32" s="135">
        <f>IF(E32="","",DATEDIF(E32,$F$10,"Y"))</f>
      </c>
      <c r="G32" s="131">
        <f>IF(F32&lt;=10,"参加できません",IF(AND(F32&gt;=11,F32&lt;=12),"11-12才",IF(AND(F32&gt;=13,F32&lt;=14),"13-14才",IF(AND(F32&gt;=15,F32&lt;=16),"15-16才",IF(F32&lt;&gt;"","17才以上","")))))</f>
      </c>
      <c r="H32" s="137"/>
      <c r="I32" s="103">
        <f>COUNTA(B32:E33,H32)</f>
        <v>0</v>
      </c>
      <c r="J32" s="105">
        <f>IF(I32=7,1,0)</f>
        <v>0</v>
      </c>
      <c r="K32" s="126">
        <f>IF(AND(B32="世界選手権",F32&lt;=17),"17才以上でないと世界選手権の選考を受けられません","")</f>
      </c>
    </row>
    <row r="33" spans="1:11" ht="30" customHeight="1">
      <c r="A33" s="128"/>
      <c r="B33" s="130"/>
      <c r="C33" s="12"/>
      <c r="D33" s="12"/>
      <c r="E33" s="134"/>
      <c r="F33" s="136"/>
      <c r="G33" s="132"/>
      <c r="H33" s="138"/>
      <c r="K33" s="126"/>
    </row>
    <row r="34" spans="1:11" ht="17.25" customHeight="1">
      <c r="A34" s="127">
        <v>12</v>
      </c>
      <c r="B34" s="129"/>
      <c r="C34" s="13"/>
      <c r="D34" s="13"/>
      <c r="E34" s="133"/>
      <c r="F34" s="135">
        <f>IF(E34="","",DATEDIF(E34,$F$10,"Y"))</f>
      </c>
      <c r="G34" s="131">
        <f>IF(F34&lt;=10,"参加できません",IF(AND(F34&gt;=11,F34&lt;=12),"11-12才",IF(AND(F34&gt;=13,F34&lt;=14),"13-14才",IF(AND(F34&gt;=15,F34&lt;=16),"15-16才",IF(F34&lt;&gt;"","17才以上","")))))</f>
      </c>
      <c r="H34" s="137"/>
      <c r="I34" s="103">
        <f>COUNTA(B34:E35,H34)</f>
        <v>0</v>
      </c>
      <c r="J34" s="105">
        <f>IF(I34=7,1,0)</f>
        <v>0</v>
      </c>
      <c r="K34" s="126">
        <f>IF(AND(B34="世界選手権",F34&lt;=17),"17才以上でないと世界選手権の選考を受けられません","")</f>
      </c>
    </row>
    <row r="35" spans="1:11" ht="30" customHeight="1">
      <c r="A35" s="128"/>
      <c r="B35" s="130"/>
      <c r="C35" s="12"/>
      <c r="D35" s="12"/>
      <c r="E35" s="134"/>
      <c r="F35" s="136"/>
      <c r="G35" s="132"/>
      <c r="H35" s="138"/>
      <c r="K35" s="126"/>
    </row>
    <row r="36" spans="1:11" ht="17.25" customHeight="1">
      <c r="A36" s="127">
        <v>13</v>
      </c>
      <c r="B36" s="129"/>
      <c r="C36" s="13"/>
      <c r="D36" s="13"/>
      <c r="E36" s="133"/>
      <c r="F36" s="135">
        <f>IF(E36="","",DATEDIF(E36,$F$10,"Y"))</f>
      </c>
      <c r="G36" s="131">
        <f>IF(F36&lt;=10,"参加できません",IF(AND(F36&gt;=11,F36&lt;=12),"11-12才",IF(AND(F36&gt;=13,F36&lt;=14),"13-14才",IF(AND(F36&gt;=15,F36&lt;=16),"15-16才",IF(F36&lt;&gt;"","17才以上","")))))</f>
      </c>
      <c r="H36" s="137"/>
      <c r="I36" s="103">
        <f>COUNTA(B36:E37,H36)</f>
        <v>0</v>
      </c>
      <c r="J36" s="105">
        <f>IF(I36=7,1,0)</f>
        <v>0</v>
      </c>
      <c r="K36" s="126">
        <f>IF(AND(B36="世界選手権",F36&lt;=17),"17才以上でないと世界選手権の選考を受けられません","")</f>
      </c>
    </row>
    <row r="37" spans="1:11" ht="30" customHeight="1">
      <c r="A37" s="128"/>
      <c r="B37" s="130"/>
      <c r="C37" s="12"/>
      <c r="D37" s="12"/>
      <c r="E37" s="134"/>
      <c r="F37" s="136"/>
      <c r="G37" s="132"/>
      <c r="H37" s="138"/>
      <c r="K37" s="126"/>
    </row>
    <row r="38" spans="1:11" ht="17.25" customHeight="1">
      <c r="A38" s="127">
        <v>14</v>
      </c>
      <c r="B38" s="129"/>
      <c r="C38" s="13"/>
      <c r="D38" s="13"/>
      <c r="E38" s="133"/>
      <c r="F38" s="135">
        <f>IF(E38="","",DATEDIF(E38,$F$10,"Y"))</f>
      </c>
      <c r="G38" s="131">
        <f>IF(F38&lt;=10,"参加できません",IF(AND(F38&gt;=11,F38&lt;=12),"11-12才",IF(AND(F38&gt;=13,F38&lt;=14),"13-14才",IF(AND(F38&gt;=15,F38&lt;=16),"15-16才",IF(F38&lt;&gt;"","17才以上","")))))</f>
      </c>
      <c r="H38" s="137"/>
      <c r="I38" s="103">
        <f>COUNTA(B38:E39,H38)</f>
        <v>0</v>
      </c>
      <c r="J38" s="105">
        <f>IF(I38=7,1,0)</f>
        <v>0</v>
      </c>
      <c r="K38" s="126">
        <f>IF(AND(B38="世界選手権",F38&lt;=17),"17才以上でないと世界選手権の選考を受けられません","")</f>
      </c>
    </row>
    <row r="39" spans="1:11" ht="30" customHeight="1">
      <c r="A39" s="128"/>
      <c r="B39" s="130"/>
      <c r="C39" s="12"/>
      <c r="D39" s="12"/>
      <c r="E39" s="134"/>
      <c r="F39" s="136"/>
      <c r="G39" s="132"/>
      <c r="H39" s="138"/>
      <c r="K39" s="126"/>
    </row>
    <row r="40" spans="1:11" ht="17.25" customHeight="1">
      <c r="A40" s="127">
        <v>15</v>
      </c>
      <c r="B40" s="129"/>
      <c r="C40" s="13"/>
      <c r="D40" s="13"/>
      <c r="E40" s="133"/>
      <c r="F40" s="135">
        <f>IF(E40="","",DATEDIF(E40,$F$10,"Y"))</f>
      </c>
      <c r="G40" s="131">
        <f>IF(F40&lt;=10,"参加できません",IF(AND(F40&gt;=11,F40&lt;=12),"11-12才",IF(AND(F40&gt;=13,F40&lt;=14),"13-14才",IF(AND(F40&gt;=15,F40&lt;=16),"15-16才",IF(F40&lt;&gt;"","17才以上","")))))</f>
      </c>
      <c r="H40" s="137"/>
      <c r="I40" s="103">
        <f>COUNTA(B40:E41,H40)</f>
        <v>0</v>
      </c>
      <c r="J40" s="105">
        <f>IF(I40=7,1,0)</f>
        <v>0</v>
      </c>
      <c r="K40" s="126">
        <f>IF(AND(B40="世界選手権",F40&lt;=17),"17才以上でないと世界選手権の選考を受けられません","")</f>
      </c>
    </row>
    <row r="41" spans="1:11" ht="30" customHeight="1">
      <c r="A41" s="128"/>
      <c r="B41" s="130"/>
      <c r="C41" s="12"/>
      <c r="D41" s="12"/>
      <c r="E41" s="134"/>
      <c r="F41" s="136"/>
      <c r="G41" s="132"/>
      <c r="H41" s="138"/>
      <c r="K41" s="126"/>
    </row>
    <row r="42" spans="1:11" ht="17.25" customHeight="1">
      <c r="A42" s="127">
        <v>16</v>
      </c>
      <c r="B42" s="129"/>
      <c r="C42" s="13"/>
      <c r="D42" s="13"/>
      <c r="E42" s="133"/>
      <c r="F42" s="135">
        <f>IF(E42="","",DATEDIF(E42,$F$10,"Y"))</f>
      </c>
      <c r="G42" s="131">
        <f>IF(F42&lt;=10,"参加できません",IF(AND(F42&gt;=11,F42&lt;=12),"11-12才",IF(AND(F42&gt;=13,F42&lt;=14),"13-14才",IF(AND(F42&gt;=15,F42&lt;=16),"15-16才",IF(F42&lt;&gt;"","17才以上","")))))</f>
      </c>
      <c r="H42" s="137"/>
      <c r="I42" s="103">
        <f>COUNTA(B42:E43,H42)</f>
        <v>0</v>
      </c>
      <c r="J42" s="105">
        <f>IF(I42=7,1,0)</f>
        <v>0</v>
      </c>
      <c r="K42" s="126">
        <f>IF(AND(B42="世界選手権",F42&lt;=17),"17才以上でないと世界選手権の選考を受けられません","")</f>
      </c>
    </row>
    <row r="43" spans="1:11" ht="30" customHeight="1">
      <c r="A43" s="128"/>
      <c r="B43" s="130"/>
      <c r="C43" s="12"/>
      <c r="D43" s="12"/>
      <c r="E43" s="134"/>
      <c r="F43" s="136"/>
      <c r="G43" s="132"/>
      <c r="H43" s="138"/>
      <c r="K43" s="126"/>
    </row>
    <row r="44" spans="1:11" ht="17.25" customHeight="1">
      <c r="A44" s="127">
        <v>17</v>
      </c>
      <c r="B44" s="129"/>
      <c r="C44" s="13"/>
      <c r="D44" s="13"/>
      <c r="E44" s="133"/>
      <c r="F44" s="135">
        <f>IF(E44="","",DATEDIF(E44,$F$10,"Y"))</f>
      </c>
      <c r="G44" s="131">
        <f>IF(F44&lt;=10,"参加できません",IF(AND(F44&gt;=11,F44&lt;=12),"11-12才",IF(AND(F44&gt;=13,F44&lt;=14),"13-14才",IF(AND(F44&gt;=15,F44&lt;=16),"15-16才",IF(F44&lt;&gt;"","17才以上","")))))</f>
      </c>
      <c r="H44" s="137"/>
      <c r="I44" s="103">
        <f>COUNTA(B44:E45,H44)</f>
        <v>0</v>
      </c>
      <c r="J44" s="105">
        <f>IF(I44=7,1,0)</f>
        <v>0</v>
      </c>
      <c r="K44" s="126">
        <f>IF(AND(B44="世界選手権",F44&lt;=17),"17才以上でないと世界選手権の選考を受けられません","")</f>
      </c>
    </row>
    <row r="45" spans="1:11" ht="30" customHeight="1">
      <c r="A45" s="128"/>
      <c r="B45" s="130"/>
      <c r="C45" s="12"/>
      <c r="D45" s="12"/>
      <c r="E45" s="134"/>
      <c r="F45" s="136"/>
      <c r="G45" s="132"/>
      <c r="H45" s="138"/>
      <c r="K45" s="126"/>
    </row>
    <row r="46" spans="1:11" ht="17.25" customHeight="1">
      <c r="A46" s="127">
        <v>18</v>
      </c>
      <c r="B46" s="129"/>
      <c r="C46" s="13"/>
      <c r="D46" s="13"/>
      <c r="E46" s="133"/>
      <c r="F46" s="135">
        <f>IF(E46="","",DATEDIF(E46,$F$10,"Y"))</f>
      </c>
      <c r="G46" s="131">
        <f>IF(F46&lt;=10,"参加できません",IF(AND(F46&gt;=11,F46&lt;=12),"11-12才",IF(AND(F46&gt;=13,F46&lt;=14),"13-14才",IF(AND(F46&gt;=15,F46&lt;=16),"15-16才",IF(F46&lt;&gt;"","17才以上","")))))</f>
      </c>
      <c r="H46" s="137"/>
      <c r="I46" s="103">
        <f>COUNTA(B46:E47,H46)</f>
        <v>0</v>
      </c>
      <c r="J46" s="105">
        <f>IF(I46=7,1,0)</f>
        <v>0</v>
      </c>
      <c r="K46" s="126">
        <f>IF(AND(B46="世界選手権",F46&lt;=17),"17才以上でないと世界選手権の選考を受けられません","")</f>
      </c>
    </row>
    <row r="47" spans="1:11" ht="30" customHeight="1">
      <c r="A47" s="128"/>
      <c r="B47" s="130"/>
      <c r="C47" s="12"/>
      <c r="D47" s="12"/>
      <c r="E47" s="134"/>
      <c r="F47" s="136"/>
      <c r="G47" s="132"/>
      <c r="H47" s="138"/>
      <c r="K47" s="126"/>
    </row>
    <row r="48" spans="1:11" ht="17.25" customHeight="1">
      <c r="A48" s="127">
        <v>19</v>
      </c>
      <c r="B48" s="129"/>
      <c r="C48" s="13"/>
      <c r="D48" s="13"/>
      <c r="E48" s="133"/>
      <c r="F48" s="135">
        <f>IF(E48="","",DATEDIF(E48,$F$10,"Y"))</f>
      </c>
      <c r="G48" s="131">
        <f>IF(F48&lt;=10,"参加できません",IF(AND(F48&gt;=11,F48&lt;=12),"11-12才",IF(AND(F48&gt;=13,F48&lt;=14),"13-14才",IF(AND(F48&gt;=15,F48&lt;=16),"15-16才",IF(F48&lt;&gt;"","17才以上","")))))</f>
      </c>
      <c r="H48" s="137"/>
      <c r="I48" s="103">
        <f>COUNTA(B48:E49,H48)</f>
        <v>0</v>
      </c>
      <c r="J48" s="105">
        <f>IF(I48=7,1,0)</f>
        <v>0</v>
      </c>
      <c r="K48" s="126">
        <f>IF(AND(B48="世界選手権",F48&lt;=17),"17才以上でないと世界選手権の選考を受けられません","")</f>
      </c>
    </row>
    <row r="49" spans="1:11" ht="30" customHeight="1">
      <c r="A49" s="128"/>
      <c r="B49" s="130"/>
      <c r="C49" s="12"/>
      <c r="D49" s="12"/>
      <c r="E49" s="134"/>
      <c r="F49" s="136"/>
      <c r="G49" s="132"/>
      <c r="H49" s="138"/>
      <c r="K49" s="126"/>
    </row>
    <row r="50" spans="1:11" ht="17.25" customHeight="1">
      <c r="A50" s="127">
        <v>20</v>
      </c>
      <c r="B50" s="129"/>
      <c r="C50" s="13"/>
      <c r="D50" s="13"/>
      <c r="E50" s="133"/>
      <c r="F50" s="135">
        <f>IF(E50="","",DATEDIF(E50,$F$10,"Y"))</f>
      </c>
      <c r="G50" s="131">
        <f>IF(F50&lt;=10,"参加できません",IF(AND(F50&gt;=11,F50&lt;=12),"11-12才",IF(AND(F50&gt;=13,F50&lt;=14),"13-14才",IF(AND(F50&gt;=15,F50&lt;=16),"15-16才",IF(F50&lt;&gt;"","17才以上","")))))</f>
      </c>
      <c r="H50" s="137"/>
      <c r="I50" s="103">
        <f>COUNTA(B50:E51,H50)</f>
        <v>0</v>
      </c>
      <c r="J50" s="105">
        <f>IF(I50=7,1,0)</f>
        <v>0</v>
      </c>
      <c r="K50" s="126">
        <f>IF(AND(B50="世界選手権",F50&lt;=17),"17才以上でないと世界選手権の選考を受けられません","")</f>
      </c>
    </row>
    <row r="51" spans="1:11" ht="30" customHeight="1">
      <c r="A51" s="128"/>
      <c r="B51" s="130"/>
      <c r="C51" s="12"/>
      <c r="D51" s="12"/>
      <c r="E51" s="134"/>
      <c r="F51" s="136"/>
      <c r="G51" s="132"/>
      <c r="H51" s="138"/>
      <c r="K51" s="126"/>
    </row>
    <row r="52" spans="1:11" ht="17.25" customHeight="1">
      <c r="A52" s="127">
        <v>21</v>
      </c>
      <c r="B52" s="129"/>
      <c r="C52" s="13"/>
      <c r="D52" s="13"/>
      <c r="E52" s="133"/>
      <c r="F52" s="135">
        <f>IF(E52="","",DATEDIF(E52,$F$10,"Y"))</f>
      </c>
      <c r="G52" s="131">
        <f>IF(F52&lt;=10,"参加できません",IF(AND(F52&gt;=11,F52&lt;=12),"11-12才",IF(AND(F52&gt;=13,F52&lt;=14),"13-14才",IF(AND(F52&gt;=15,F52&lt;=16),"15-16才",IF(F52&lt;&gt;"","17才以上","")))))</f>
      </c>
      <c r="H52" s="137"/>
      <c r="I52" s="103">
        <f>COUNTA(B52:E53,H52)</f>
        <v>0</v>
      </c>
      <c r="J52" s="105">
        <f>IF(I52=7,1,0)</f>
        <v>0</v>
      </c>
      <c r="K52" s="126">
        <f>IF(AND(B52="世界選手権",F52&lt;=17),"17才以上でないと世界選手権の選考を受けられません","")</f>
      </c>
    </row>
    <row r="53" spans="1:11" ht="30" customHeight="1">
      <c r="A53" s="128"/>
      <c r="B53" s="130"/>
      <c r="C53" s="12"/>
      <c r="D53" s="12"/>
      <c r="E53" s="134"/>
      <c r="F53" s="136"/>
      <c r="G53" s="132"/>
      <c r="H53" s="138"/>
      <c r="K53" s="126"/>
    </row>
    <row r="54" spans="1:11" ht="17.25" customHeight="1">
      <c r="A54" s="127">
        <v>22</v>
      </c>
      <c r="B54" s="129"/>
      <c r="C54" s="13"/>
      <c r="D54" s="13"/>
      <c r="E54" s="133"/>
      <c r="F54" s="135">
        <f>IF(E54="","",DATEDIF(E54,$F$10,"Y"))</f>
      </c>
      <c r="G54" s="131">
        <f>IF(F54&lt;=10,"参加できません",IF(AND(F54&gt;=11,F54&lt;=12),"11-12才",IF(AND(F54&gt;=13,F54&lt;=14),"13-14才",IF(AND(F54&gt;=15,F54&lt;=16),"15-16才",IF(F54&lt;&gt;"","17才以上","")))))</f>
      </c>
      <c r="H54" s="137"/>
      <c r="I54" s="103">
        <f>COUNTA(B54:E55,H54)</f>
        <v>0</v>
      </c>
      <c r="J54" s="105">
        <f>IF(I54=7,1,0)</f>
        <v>0</v>
      </c>
      <c r="K54" s="126">
        <f>IF(AND(B54="世界選手権",F54&lt;=17),"17才以上でないと世界選手権の選考を受けられません","")</f>
      </c>
    </row>
    <row r="55" spans="1:11" ht="30" customHeight="1">
      <c r="A55" s="128"/>
      <c r="B55" s="130"/>
      <c r="C55" s="12"/>
      <c r="D55" s="12"/>
      <c r="E55" s="134"/>
      <c r="F55" s="136"/>
      <c r="G55" s="132"/>
      <c r="H55" s="138"/>
      <c r="K55" s="126"/>
    </row>
    <row r="56" spans="1:11" ht="17.25" customHeight="1">
      <c r="A56" s="127">
        <v>23</v>
      </c>
      <c r="B56" s="129"/>
      <c r="C56" s="13"/>
      <c r="D56" s="13"/>
      <c r="E56" s="133"/>
      <c r="F56" s="135">
        <f>IF(E56="","",DATEDIF(E56,$F$10,"Y"))</f>
      </c>
      <c r="G56" s="131">
        <f>IF(F56&lt;=10,"参加できません",IF(AND(F56&gt;=11,F56&lt;=12),"11-12才",IF(AND(F56&gt;=13,F56&lt;=14),"13-14才",IF(AND(F56&gt;=15,F56&lt;=16),"15-16才",IF(F56&lt;&gt;"","17才以上","")))))</f>
      </c>
      <c r="H56" s="137"/>
      <c r="I56" s="103">
        <f>COUNTA(B56:E57,H56)</f>
        <v>0</v>
      </c>
      <c r="J56" s="105">
        <f>IF(I56=7,1,0)</f>
        <v>0</v>
      </c>
      <c r="K56" s="126">
        <f>IF(AND(B56="世界選手権",F56&lt;=17),"17才以上でないと世界選手権の選考を受けられません","")</f>
      </c>
    </row>
    <row r="57" spans="1:11" ht="30" customHeight="1">
      <c r="A57" s="128"/>
      <c r="B57" s="130"/>
      <c r="C57" s="12"/>
      <c r="D57" s="12"/>
      <c r="E57" s="134"/>
      <c r="F57" s="136"/>
      <c r="G57" s="132"/>
      <c r="H57" s="138"/>
      <c r="K57" s="126"/>
    </row>
    <row r="58" spans="1:11" ht="17.25" customHeight="1">
      <c r="A58" s="127">
        <v>24</v>
      </c>
      <c r="B58" s="129"/>
      <c r="C58" s="13"/>
      <c r="D58" s="13"/>
      <c r="E58" s="133"/>
      <c r="F58" s="135">
        <f>IF(E58="","",DATEDIF(E58,$F$10,"Y"))</f>
      </c>
      <c r="G58" s="131">
        <f>IF(F58&lt;=10,"参加できません",IF(AND(F58&gt;=11,F58&lt;=12),"11-12才",IF(AND(F58&gt;=13,F58&lt;=14),"13-14才",IF(AND(F58&gt;=15,F58&lt;=16),"15-16才",IF(F58&lt;&gt;"","17才以上","")))))</f>
      </c>
      <c r="H58" s="137"/>
      <c r="I58" s="103">
        <f>COUNTA(B58:E59,H58)</f>
        <v>0</v>
      </c>
      <c r="J58" s="105">
        <f>IF(I58=7,1,0)</f>
        <v>0</v>
      </c>
      <c r="K58" s="126">
        <f>IF(AND(B58="世界選手権",F58&lt;=17),"17才以上でないと世界選手権の選考を受けられません","")</f>
      </c>
    </row>
    <row r="59" spans="1:11" ht="30" customHeight="1">
      <c r="A59" s="128"/>
      <c r="B59" s="130"/>
      <c r="C59" s="12"/>
      <c r="D59" s="12"/>
      <c r="E59" s="134"/>
      <c r="F59" s="136"/>
      <c r="G59" s="132"/>
      <c r="H59" s="138"/>
      <c r="K59" s="126"/>
    </row>
    <row r="60" spans="1:11" ht="17.25" customHeight="1">
      <c r="A60" s="127">
        <v>25</v>
      </c>
      <c r="B60" s="129"/>
      <c r="C60" s="13"/>
      <c r="D60" s="13"/>
      <c r="E60" s="133"/>
      <c r="F60" s="135">
        <f>IF(E60="","",DATEDIF(E60,$F$10,"Y"))</f>
      </c>
      <c r="G60" s="131">
        <f>IF(F60&lt;=10,"参加できません",IF(AND(F60&gt;=11,F60&lt;=12),"11-12才",IF(AND(F60&gt;=13,F60&lt;=14),"13-14才",IF(AND(F60&gt;=15,F60&lt;=16),"15-16才",IF(F60&lt;&gt;"","17才以上","")))))</f>
      </c>
      <c r="H60" s="137"/>
      <c r="I60" s="103">
        <f>COUNTA(B60:E61,H60)</f>
        <v>0</v>
      </c>
      <c r="J60" s="105">
        <f>IF(I60=7,1,0)</f>
        <v>0</v>
      </c>
      <c r="K60" s="126">
        <f>IF(AND(B60="世界選手権",F60&lt;=17),"17才以上でないと世界選手権の選考を受けられません","")</f>
      </c>
    </row>
    <row r="61" spans="1:11" ht="30" customHeight="1">
      <c r="A61" s="128"/>
      <c r="B61" s="130"/>
      <c r="C61" s="12"/>
      <c r="D61" s="12"/>
      <c r="E61" s="134"/>
      <c r="F61" s="136"/>
      <c r="G61" s="132"/>
      <c r="H61" s="138"/>
      <c r="K61" s="126"/>
    </row>
    <row r="62" spans="1:11" ht="17.25" customHeight="1">
      <c r="A62" s="127">
        <v>26</v>
      </c>
      <c r="B62" s="129"/>
      <c r="C62" s="13"/>
      <c r="D62" s="13"/>
      <c r="E62" s="133"/>
      <c r="F62" s="135">
        <f>IF(E62="","",DATEDIF(E62,$F$10,"Y"))</f>
      </c>
      <c r="G62" s="131">
        <f>IF(F62&lt;=10,"参加できません",IF(AND(F62&gt;=11,F62&lt;=12),"11-12才",IF(AND(F62&gt;=13,F62&lt;=14),"13-14才",IF(AND(F62&gt;=15,F62&lt;=16),"15-16才",IF(F62&lt;&gt;"","17才以上","")))))</f>
      </c>
      <c r="H62" s="137"/>
      <c r="I62" s="103">
        <f>COUNTA(B62:E63,H62)</f>
        <v>0</v>
      </c>
      <c r="J62" s="105">
        <f>IF(I62=7,1,0)</f>
        <v>0</v>
      </c>
      <c r="K62" s="126">
        <f>IF(AND(B62="世界選手権",F62&lt;=17),"17才以上でないと世界選手権の選考を受けられません","")</f>
      </c>
    </row>
    <row r="63" spans="1:11" ht="30" customHeight="1">
      <c r="A63" s="128"/>
      <c r="B63" s="130"/>
      <c r="C63" s="12"/>
      <c r="D63" s="12"/>
      <c r="E63" s="134"/>
      <c r="F63" s="136"/>
      <c r="G63" s="132"/>
      <c r="H63" s="138"/>
      <c r="K63" s="126"/>
    </row>
    <row r="64" spans="1:11" ht="17.25" customHeight="1">
      <c r="A64" s="127">
        <v>27</v>
      </c>
      <c r="B64" s="129"/>
      <c r="C64" s="13"/>
      <c r="D64" s="13"/>
      <c r="E64" s="133"/>
      <c r="F64" s="135">
        <f>IF(E64="","",DATEDIF(E64,$F$10,"Y"))</f>
      </c>
      <c r="G64" s="131">
        <f>IF(F64&lt;=10,"参加できません",IF(AND(F64&gt;=11,F64&lt;=12),"11-12才",IF(AND(F64&gt;=13,F64&lt;=14),"13-14才",IF(AND(F64&gt;=15,F64&lt;=16),"15-16才",IF(F64&lt;&gt;"","17才以上","")))))</f>
      </c>
      <c r="H64" s="137"/>
      <c r="I64" s="103">
        <f>COUNTA(B64:E65,H64)</f>
        <v>0</v>
      </c>
      <c r="J64" s="105">
        <f>IF(I64=7,1,0)</f>
        <v>0</v>
      </c>
      <c r="K64" s="126">
        <f>IF(AND(B64="世界選手権",F64&lt;=17),"17才以上でないと世界選手権の選考を受けられません","")</f>
      </c>
    </row>
    <row r="65" spans="1:11" ht="30" customHeight="1">
      <c r="A65" s="128"/>
      <c r="B65" s="130"/>
      <c r="C65" s="12"/>
      <c r="D65" s="12"/>
      <c r="E65" s="134"/>
      <c r="F65" s="136"/>
      <c r="G65" s="132"/>
      <c r="H65" s="138"/>
      <c r="K65" s="126"/>
    </row>
    <row r="66" spans="1:11" ht="17.25" customHeight="1">
      <c r="A66" s="127">
        <v>28</v>
      </c>
      <c r="B66" s="129"/>
      <c r="C66" s="13"/>
      <c r="D66" s="13"/>
      <c r="E66" s="133"/>
      <c r="F66" s="135">
        <f>IF(E66="","",DATEDIF(E66,$F$10,"Y"))</f>
      </c>
      <c r="G66" s="131">
        <f>IF(F66&lt;=10,"参加できません",IF(AND(F66&gt;=11,F66&lt;=12),"11-12才",IF(AND(F66&gt;=13,F66&lt;=14),"13-14才",IF(AND(F66&gt;=15,F66&lt;=16),"15-16才",IF(F66&lt;&gt;"","17才以上","")))))</f>
      </c>
      <c r="H66" s="137"/>
      <c r="I66" s="103">
        <f>COUNTA(B66:E67,H66)</f>
        <v>0</v>
      </c>
      <c r="J66" s="105">
        <f>IF(I66=7,1,0)</f>
        <v>0</v>
      </c>
      <c r="K66" s="126">
        <f>IF(AND(B66="世界選手権",F66&lt;=17),"17才以上でないと世界選手権の選考を受けられません","")</f>
      </c>
    </row>
    <row r="67" spans="1:11" ht="30" customHeight="1">
      <c r="A67" s="128"/>
      <c r="B67" s="130"/>
      <c r="C67" s="12"/>
      <c r="D67" s="12"/>
      <c r="E67" s="134"/>
      <c r="F67" s="136"/>
      <c r="G67" s="132"/>
      <c r="H67" s="138"/>
      <c r="K67" s="126"/>
    </row>
    <row r="68" spans="1:11" ht="17.25" customHeight="1">
      <c r="A68" s="127">
        <v>29</v>
      </c>
      <c r="B68" s="129"/>
      <c r="C68" s="13"/>
      <c r="D68" s="13"/>
      <c r="E68" s="133"/>
      <c r="F68" s="135">
        <f>IF(E68="","",DATEDIF(E68,$F$10,"Y"))</f>
      </c>
      <c r="G68" s="131">
        <f>IF(F68&lt;=10,"参加できません",IF(AND(F68&gt;=11,F68&lt;=12),"11-12才",IF(AND(F68&gt;=13,F68&lt;=14),"13-14才",IF(AND(F68&gt;=15,F68&lt;=16),"15-16才",IF(F68&lt;&gt;"","17才以上","")))))</f>
      </c>
      <c r="H68" s="137"/>
      <c r="I68" s="103">
        <f>COUNTA(B68:E69,H68)</f>
        <v>0</v>
      </c>
      <c r="J68" s="105">
        <f>IF(I68=7,1,0)</f>
        <v>0</v>
      </c>
      <c r="K68" s="126">
        <f>IF(AND(B68="世界選手権",F68&lt;=17),"17才以上でないと世界選手権の選考を受けられません","")</f>
      </c>
    </row>
    <row r="69" spans="1:11" ht="30" customHeight="1">
      <c r="A69" s="128"/>
      <c r="B69" s="130"/>
      <c r="C69" s="12"/>
      <c r="D69" s="12"/>
      <c r="E69" s="134"/>
      <c r="F69" s="136"/>
      <c r="G69" s="132"/>
      <c r="H69" s="138"/>
      <c r="K69" s="126"/>
    </row>
    <row r="70" spans="1:11" ht="17.25" customHeight="1">
      <c r="A70" s="127">
        <v>30</v>
      </c>
      <c r="B70" s="129"/>
      <c r="C70" s="13"/>
      <c r="D70" s="13"/>
      <c r="E70" s="133"/>
      <c r="F70" s="135">
        <f>IF(E70="","",DATEDIF(E70,$F$10,"Y"))</f>
      </c>
      <c r="G70" s="131">
        <f>IF(F70&lt;=10,"参加できません",IF(AND(F70&gt;=11,F70&lt;=12),"11-12才",IF(AND(F70&gt;=13,F70&lt;=14),"13-14才",IF(AND(F70&gt;=15,F70&lt;=16),"15-16才",IF(F70&lt;&gt;"","17才以上","")))))</f>
      </c>
      <c r="H70" s="137"/>
      <c r="I70" s="103">
        <f>COUNTA(B70:E71,H70)</f>
        <v>0</v>
      </c>
      <c r="J70" s="105">
        <f>IF(I70=7,1,0)</f>
        <v>0</v>
      </c>
      <c r="K70" s="126">
        <f>IF(AND(B70="世界選手権",F70&lt;=17),"17才以上でないと世界選手権の選考を受けられません","")</f>
      </c>
    </row>
    <row r="71" spans="1:11" ht="30" customHeight="1">
      <c r="A71" s="128"/>
      <c r="B71" s="130"/>
      <c r="C71" s="12"/>
      <c r="D71" s="12"/>
      <c r="E71" s="134"/>
      <c r="F71" s="136"/>
      <c r="G71" s="132"/>
      <c r="H71" s="138"/>
      <c r="K71" s="126"/>
    </row>
  </sheetData>
  <sheetProtection password="8225" sheet="1" selectLockedCells="1"/>
  <mergeCells count="218">
    <mergeCell ref="A1:H1"/>
    <mergeCell ref="A8:H8"/>
    <mergeCell ref="A9:H9"/>
    <mergeCell ref="A10:A11"/>
    <mergeCell ref="B10:B11"/>
    <mergeCell ref="C10:D11"/>
    <mergeCell ref="G10:G11"/>
    <mergeCell ref="H10:H11"/>
    <mergeCell ref="K12:K13"/>
    <mergeCell ref="A14:A15"/>
    <mergeCell ref="B14:B15"/>
    <mergeCell ref="E14:E15"/>
    <mergeCell ref="F14:F15"/>
    <mergeCell ref="G14:G15"/>
    <mergeCell ref="H14:H15"/>
    <mergeCell ref="K14:K15"/>
    <mergeCell ref="A12:A13"/>
    <mergeCell ref="B12:B13"/>
    <mergeCell ref="E12:E13"/>
    <mergeCell ref="F12:F13"/>
    <mergeCell ref="G12:G13"/>
    <mergeCell ref="H12:H13"/>
    <mergeCell ref="K16:K17"/>
    <mergeCell ref="A18:A19"/>
    <mergeCell ref="B18:B19"/>
    <mergeCell ref="E18:E19"/>
    <mergeCell ref="F18:F19"/>
    <mergeCell ref="G18:G19"/>
    <mergeCell ref="H18:H19"/>
    <mergeCell ref="K18:K19"/>
    <mergeCell ref="A16:A17"/>
    <mergeCell ref="B16:B17"/>
    <mergeCell ref="E16:E17"/>
    <mergeCell ref="F16:F17"/>
    <mergeCell ref="G16:G17"/>
    <mergeCell ref="H16:H17"/>
    <mergeCell ref="K20:K21"/>
    <mergeCell ref="A22:A23"/>
    <mergeCell ref="B22:B23"/>
    <mergeCell ref="E22:E23"/>
    <mergeCell ref="F22:F23"/>
    <mergeCell ref="G22:G23"/>
    <mergeCell ref="H22:H23"/>
    <mergeCell ref="K22:K23"/>
    <mergeCell ref="A20:A21"/>
    <mergeCell ref="B20:B21"/>
    <mergeCell ref="E20:E21"/>
    <mergeCell ref="F20:F21"/>
    <mergeCell ref="G20:G21"/>
    <mergeCell ref="H20:H21"/>
    <mergeCell ref="K24:K25"/>
    <mergeCell ref="A26:A27"/>
    <mergeCell ref="B26:B27"/>
    <mergeCell ref="E26:E27"/>
    <mergeCell ref="F26:F27"/>
    <mergeCell ref="G26:G27"/>
    <mergeCell ref="H26:H27"/>
    <mergeCell ref="K26:K27"/>
    <mergeCell ref="A24:A25"/>
    <mergeCell ref="B24:B25"/>
    <mergeCell ref="E24:E25"/>
    <mergeCell ref="F24:F25"/>
    <mergeCell ref="G24:G25"/>
    <mergeCell ref="H24:H25"/>
    <mergeCell ref="K28:K29"/>
    <mergeCell ref="A30:A31"/>
    <mergeCell ref="B30:B31"/>
    <mergeCell ref="E30:E31"/>
    <mergeCell ref="F30:F31"/>
    <mergeCell ref="G30:G31"/>
    <mergeCell ref="H30:H31"/>
    <mergeCell ref="K30:K31"/>
    <mergeCell ref="A28:A29"/>
    <mergeCell ref="B28:B29"/>
    <mergeCell ref="E28:E29"/>
    <mergeCell ref="F28:F29"/>
    <mergeCell ref="G28:G29"/>
    <mergeCell ref="H28:H29"/>
    <mergeCell ref="K32:K33"/>
    <mergeCell ref="A34:A35"/>
    <mergeCell ref="B34:B35"/>
    <mergeCell ref="E34:E35"/>
    <mergeCell ref="F34:F35"/>
    <mergeCell ref="G34:G35"/>
    <mergeCell ref="H34:H35"/>
    <mergeCell ref="K34:K35"/>
    <mergeCell ref="A32:A33"/>
    <mergeCell ref="B32:B33"/>
    <mergeCell ref="E32:E33"/>
    <mergeCell ref="F32:F33"/>
    <mergeCell ref="G32:G33"/>
    <mergeCell ref="H32:H33"/>
    <mergeCell ref="K36:K37"/>
    <mergeCell ref="A38:A39"/>
    <mergeCell ref="B38:B39"/>
    <mergeCell ref="E38:E39"/>
    <mergeCell ref="F38:F39"/>
    <mergeCell ref="G38:G39"/>
    <mergeCell ref="H38:H39"/>
    <mergeCell ref="K38:K39"/>
    <mergeCell ref="A36:A37"/>
    <mergeCell ref="B36:B37"/>
    <mergeCell ref="E36:E37"/>
    <mergeCell ref="F36:F37"/>
    <mergeCell ref="G36:G37"/>
    <mergeCell ref="H36:H37"/>
    <mergeCell ref="K40:K41"/>
    <mergeCell ref="A42:A43"/>
    <mergeCell ref="B42:B43"/>
    <mergeCell ref="E42:E43"/>
    <mergeCell ref="F42:F43"/>
    <mergeCell ref="G42:G43"/>
    <mergeCell ref="H42:H43"/>
    <mergeCell ref="K42:K43"/>
    <mergeCell ref="A40:A41"/>
    <mergeCell ref="B40:B41"/>
    <mergeCell ref="E40:E41"/>
    <mergeCell ref="F40:F41"/>
    <mergeCell ref="G40:G41"/>
    <mergeCell ref="H40:H41"/>
    <mergeCell ref="K44:K45"/>
    <mergeCell ref="A46:A47"/>
    <mergeCell ref="B46:B47"/>
    <mergeCell ref="E46:E47"/>
    <mergeCell ref="F46:F47"/>
    <mergeCell ref="G46:G47"/>
    <mergeCell ref="H46:H47"/>
    <mergeCell ref="K46:K47"/>
    <mergeCell ref="A44:A45"/>
    <mergeCell ref="B44:B45"/>
    <mergeCell ref="E44:E45"/>
    <mergeCell ref="F44:F45"/>
    <mergeCell ref="G44:G45"/>
    <mergeCell ref="H44:H45"/>
    <mergeCell ref="K48:K49"/>
    <mergeCell ref="A50:A51"/>
    <mergeCell ref="B50:B51"/>
    <mergeCell ref="E50:E51"/>
    <mergeCell ref="F50:F51"/>
    <mergeCell ref="G50:G51"/>
    <mergeCell ref="H50:H51"/>
    <mergeCell ref="K50:K51"/>
    <mergeCell ref="A48:A49"/>
    <mergeCell ref="B48:B49"/>
    <mergeCell ref="E48:E49"/>
    <mergeCell ref="F48:F49"/>
    <mergeCell ref="G48:G49"/>
    <mergeCell ref="H48:H49"/>
    <mergeCell ref="K52:K53"/>
    <mergeCell ref="A54:A55"/>
    <mergeCell ref="B54:B55"/>
    <mergeCell ref="E54:E55"/>
    <mergeCell ref="F54:F55"/>
    <mergeCell ref="G54:G55"/>
    <mergeCell ref="H54:H55"/>
    <mergeCell ref="K54:K55"/>
    <mergeCell ref="A52:A53"/>
    <mergeCell ref="B52:B53"/>
    <mergeCell ref="E52:E53"/>
    <mergeCell ref="F52:F53"/>
    <mergeCell ref="G52:G53"/>
    <mergeCell ref="H52:H53"/>
    <mergeCell ref="K56:K57"/>
    <mergeCell ref="A58:A59"/>
    <mergeCell ref="B58:B59"/>
    <mergeCell ref="E58:E59"/>
    <mergeCell ref="F58:F59"/>
    <mergeCell ref="G58:G59"/>
    <mergeCell ref="H58:H59"/>
    <mergeCell ref="K58:K59"/>
    <mergeCell ref="A56:A57"/>
    <mergeCell ref="B56:B57"/>
    <mergeCell ref="E56:E57"/>
    <mergeCell ref="F56:F57"/>
    <mergeCell ref="G56:G57"/>
    <mergeCell ref="H56:H57"/>
    <mergeCell ref="K60:K61"/>
    <mergeCell ref="A62:A63"/>
    <mergeCell ref="B62:B63"/>
    <mergeCell ref="E62:E63"/>
    <mergeCell ref="F62:F63"/>
    <mergeCell ref="G62:G63"/>
    <mergeCell ref="H62:H63"/>
    <mergeCell ref="K62:K63"/>
    <mergeCell ref="A60:A61"/>
    <mergeCell ref="B60:B61"/>
    <mergeCell ref="E60:E61"/>
    <mergeCell ref="F60:F61"/>
    <mergeCell ref="G60:G61"/>
    <mergeCell ref="H60:H61"/>
    <mergeCell ref="K64:K65"/>
    <mergeCell ref="A66:A67"/>
    <mergeCell ref="B66:B67"/>
    <mergeCell ref="E66:E67"/>
    <mergeCell ref="F66:F67"/>
    <mergeCell ref="G66:G67"/>
    <mergeCell ref="H66:H67"/>
    <mergeCell ref="K66:K67"/>
    <mergeCell ref="A64:A65"/>
    <mergeCell ref="B64:B65"/>
    <mergeCell ref="E64:E65"/>
    <mergeCell ref="F64:F65"/>
    <mergeCell ref="G64:G65"/>
    <mergeCell ref="H64:H65"/>
    <mergeCell ref="K68:K69"/>
    <mergeCell ref="A70:A71"/>
    <mergeCell ref="B70:B71"/>
    <mergeCell ref="E70:E71"/>
    <mergeCell ref="F70:F71"/>
    <mergeCell ref="G70:G71"/>
    <mergeCell ref="H70:H71"/>
    <mergeCell ref="K70:K71"/>
    <mergeCell ref="A68:A69"/>
    <mergeCell ref="B68:B69"/>
    <mergeCell ref="E68:E69"/>
    <mergeCell ref="F68:F69"/>
    <mergeCell ref="G68:G69"/>
    <mergeCell ref="H68:H69"/>
  </mergeCells>
  <dataValidations count="2">
    <dataValidation type="textLength" allowBlank="1" showInputMessage="1" showErrorMessage="1" promptTitle="選手登録番号" prompt="6から始まる6ケタの登録番号を入力してください。" error="選手登録番号は6ケタです。ご確認の上入力してください。" sqref="H12:H71">
      <formula1>6</formula1>
      <formula2>6</formula2>
    </dataValidation>
    <dataValidation type="list" allowBlank="1" showInputMessage="1" showErrorMessage="1" sqref="B12:B71">
      <formula1>"IP,選考なし"</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6.xml><?xml version="1.0" encoding="utf-8"?>
<worksheet xmlns="http://schemas.openxmlformats.org/spreadsheetml/2006/main" xmlns:r="http://schemas.openxmlformats.org/officeDocument/2006/relationships">
  <sheetPr>
    <tabColor rgb="FF7030A0"/>
  </sheetPr>
  <dimension ref="B1:K28"/>
  <sheetViews>
    <sheetView showGridLines="0" zoomScalePageLayoutView="0" workbookViewId="0" topLeftCell="A1">
      <selection activeCell="E37" sqref="E37"/>
    </sheetView>
  </sheetViews>
  <sheetFormatPr defaultColWidth="8.875" defaultRowHeight="13.5"/>
  <cols>
    <col min="1" max="1" width="4.375" style="8" customWidth="1"/>
    <col min="2" max="2" width="5.875" style="8" customWidth="1"/>
    <col min="3" max="3" width="13.125" style="8" customWidth="1"/>
    <col min="4" max="5" width="17.375" style="8" customWidth="1"/>
    <col min="6" max="6" width="4.375" style="8" customWidth="1"/>
    <col min="7" max="7" width="14.125" style="8" customWidth="1"/>
    <col min="8" max="9" width="13.125" style="8" customWidth="1"/>
    <col min="10" max="10" width="8.625" style="8" customWidth="1"/>
    <col min="11" max="11" width="13.00390625" style="8" bestFit="1" customWidth="1"/>
    <col min="12" max="12" width="7.625" style="8" customWidth="1"/>
    <col min="13" max="13" width="27.625" style="8" bestFit="1" customWidth="1"/>
    <col min="14" max="16384" width="8.875" style="8" customWidth="1"/>
  </cols>
  <sheetData>
    <row r="1" spans="2:9" ht="29.25" customHeight="1">
      <c r="B1" s="169">
        <f>'所属団体情報'!$D$7</f>
        <v>0</v>
      </c>
      <c r="C1" s="169"/>
      <c r="D1" s="169"/>
      <c r="E1" s="169"/>
      <c r="F1" s="169"/>
      <c r="G1" s="169"/>
      <c r="H1" s="169"/>
      <c r="I1" s="169"/>
    </row>
    <row r="2" spans="2:9" ht="12.75" customHeight="1">
      <c r="B2" s="15"/>
      <c r="C2" s="15"/>
      <c r="D2" s="15"/>
      <c r="G2" s="15"/>
      <c r="H2" s="15"/>
      <c r="I2" s="15"/>
    </row>
    <row r="3" spans="2:11" ht="33" customHeight="1">
      <c r="B3" s="16" t="s">
        <v>57</v>
      </c>
      <c r="C3" s="10"/>
      <c r="F3" s="9"/>
      <c r="G3" s="9"/>
      <c r="H3" s="9"/>
      <c r="I3" s="9"/>
      <c r="J3" s="9"/>
      <c r="K3" s="9"/>
    </row>
    <row r="4" spans="2:11" ht="19.5" customHeight="1">
      <c r="B4" s="159" t="s">
        <v>3</v>
      </c>
      <c r="C4" s="159" t="s">
        <v>42</v>
      </c>
      <c r="D4" s="179" t="s">
        <v>4</v>
      </c>
      <c r="E4" s="180"/>
      <c r="F4" s="181" t="s">
        <v>6</v>
      </c>
      <c r="G4" s="182"/>
      <c r="H4" s="183"/>
      <c r="I4" s="170" t="s">
        <v>77</v>
      </c>
      <c r="J4" s="9"/>
      <c r="K4" s="17"/>
    </row>
    <row r="5" spans="2:11" ht="30" customHeight="1">
      <c r="B5" s="160"/>
      <c r="C5" s="160"/>
      <c r="D5" s="184" t="s">
        <v>5</v>
      </c>
      <c r="E5" s="185"/>
      <c r="F5" s="184"/>
      <c r="G5" s="185"/>
      <c r="H5" s="186"/>
      <c r="I5" s="170"/>
      <c r="J5" s="9"/>
      <c r="K5" s="9"/>
    </row>
    <row r="6" spans="2:10" ht="19.5" customHeight="1">
      <c r="B6" s="159">
        <v>1</v>
      </c>
      <c r="C6" s="161" t="s">
        <v>70</v>
      </c>
      <c r="D6" s="20"/>
      <c r="E6" s="21"/>
      <c r="F6" s="173"/>
      <c r="G6" s="174"/>
      <c r="H6" s="175"/>
      <c r="I6" s="171"/>
      <c r="J6" s="9"/>
    </row>
    <row r="7" spans="2:10" ht="30" customHeight="1">
      <c r="B7" s="160"/>
      <c r="C7" s="162"/>
      <c r="D7" s="22"/>
      <c r="E7" s="23"/>
      <c r="F7" s="176"/>
      <c r="G7" s="177"/>
      <c r="H7" s="178"/>
      <c r="I7" s="172"/>
      <c r="J7" s="9"/>
    </row>
    <row r="8" spans="2:11" ht="19.5" customHeight="1">
      <c r="B8" s="159">
        <v>3</v>
      </c>
      <c r="C8" s="161" t="s">
        <v>69</v>
      </c>
      <c r="D8" s="20"/>
      <c r="E8" s="21"/>
      <c r="F8" s="163"/>
      <c r="G8" s="164"/>
      <c r="H8" s="165"/>
      <c r="I8" s="171"/>
      <c r="J8" s="9"/>
      <c r="K8" s="9"/>
    </row>
    <row r="9" spans="2:11" ht="30" customHeight="1">
      <c r="B9" s="160"/>
      <c r="C9" s="162"/>
      <c r="D9" s="22"/>
      <c r="E9" s="23"/>
      <c r="F9" s="166"/>
      <c r="G9" s="167"/>
      <c r="H9" s="168"/>
      <c r="I9" s="172"/>
      <c r="J9" s="9"/>
      <c r="K9" s="9"/>
    </row>
    <row r="10" spans="2:11" ht="19.5" customHeight="1">
      <c r="B10" s="159">
        <v>4</v>
      </c>
      <c r="C10" s="161" t="s">
        <v>69</v>
      </c>
      <c r="D10" s="20"/>
      <c r="E10" s="21"/>
      <c r="F10" s="163"/>
      <c r="G10" s="164"/>
      <c r="H10" s="165"/>
      <c r="I10" s="171"/>
      <c r="J10" s="9"/>
      <c r="K10" s="9"/>
    </row>
    <row r="11" spans="2:11" ht="30" customHeight="1">
      <c r="B11" s="160"/>
      <c r="C11" s="162"/>
      <c r="D11" s="22"/>
      <c r="E11" s="23"/>
      <c r="F11" s="166"/>
      <c r="G11" s="167"/>
      <c r="H11" s="168"/>
      <c r="I11" s="172"/>
      <c r="J11" s="9"/>
      <c r="K11" s="9"/>
    </row>
    <row r="12" spans="2:11" ht="19.5" customHeight="1">
      <c r="B12" s="159">
        <v>7</v>
      </c>
      <c r="C12" s="161" t="s">
        <v>68</v>
      </c>
      <c r="D12" s="20"/>
      <c r="E12" s="21"/>
      <c r="F12" s="163"/>
      <c r="G12" s="164"/>
      <c r="H12" s="165"/>
      <c r="I12" s="171"/>
      <c r="J12" s="9"/>
      <c r="K12" s="9"/>
    </row>
    <row r="13" spans="2:11" ht="30" customHeight="1">
      <c r="B13" s="160"/>
      <c r="C13" s="162"/>
      <c r="D13" s="22"/>
      <c r="E13" s="23"/>
      <c r="F13" s="166"/>
      <c r="G13" s="167"/>
      <c r="H13" s="168"/>
      <c r="I13" s="172"/>
      <c r="J13" s="9"/>
      <c r="K13" s="9"/>
    </row>
    <row r="14" spans="2:11" ht="30" customHeight="1" thickBot="1">
      <c r="B14" s="17" t="s">
        <v>67</v>
      </c>
      <c r="C14" s="18"/>
      <c r="D14" s="19"/>
      <c r="E14" s="19"/>
      <c r="F14" s="18"/>
      <c r="G14" s="18"/>
      <c r="H14" s="18"/>
      <c r="I14" s="18"/>
      <c r="J14" s="9"/>
      <c r="K14" s="9"/>
    </row>
    <row r="15" spans="2:11" ht="30" customHeight="1" thickBot="1">
      <c r="B15" s="18"/>
      <c r="C15" s="18"/>
      <c r="D15" s="156" t="s">
        <v>79</v>
      </c>
      <c r="E15" s="157"/>
      <c r="F15" s="158"/>
      <c r="G15" s="158"/>
      <c r="H15" s="74" t="s">
        <v>80</v>
      </c>
      <c r="I15" s="18"/>
      <c r="J15" s="9"/>
      <c r="K15" s="9"/>
    </row>
    <row r="16" spans="2:11" ht="30" customHeight="1">
      <c r="B16" s="18"/>
      <c r="C16" s="18"/>
      <c r="D16" s="19"/>
      <c r="E16" s="19"/>
      <c r="F16" s="18"/>
      <c r="G16" s="18"/>
      <c r="H16" s="18"/>
      <c r="I16" s="18"/>
      <c r="J16" s="9"/>
      <c r="K16" s="9"/>
    </row>
    <row r="17" ht="18.75" customHeight="1">
      <c r="B17" s="8" t="s">
        <v>7</v>
      </c>
    </row>
    <row r="18" ht="18.75" customHeight="1">
      <c r="B18" s="97" t="s">
        <v>85</v>
      </c>
    </row>
    <row r="19" ht="18.75" customHeight="1">
      <c r="B19" s="97" t="s">
        <v>86</v>
      </c>
    </row>
    <row r="20" ht="18.75" customHeight="1">
      <c r="B20" s="97" t="s">
        <v>87</v>
      </c>
    </row>
    <row r="21" ht="18.75" customHeight="1">
      <c r="B21" s="8" t="s">
        <v>43</v>
      </c>
    </row>
    <row r="22" ht="18.75" customHeight="1">
      <c r="B22" s="8" t="s">
        <v>66</v>
      </c>
    </row>
    <row r="23" ht="18.75" customHeight="1">
      <c r="B23" s="8" t="s">
        <v>45</v>
      </c>
    </row>
    <row r="24" ht="18.75" customHeight="1">
      <c r="B24" s="8" t="s">
        <v>78</v>
      </c>
    </row>
    <row r="25" ht="18.75" customHeight="1">
      <c r="B25" s="8" t="s">
        <v>44</v>
      </c>
    </row>
    <row r="26" ht="18.75" customHeight="1">
      <c r="B26" s="8" t="s">
        <v>65</v>
      </c>
    </row>
    <row r="27" ht="18.75" customHeight="1">
      <c r="B27" s="8" t="s">
        <v>46</v>
      </c>
    </row>
    <row r="28" spans="2:8" ht="18.75" customHeight="1">
      <c r="B28" s="98" t="s">
        <v>47</v>
      </c>
      <c r="C28" s="98"/>
      <c r="D28" s="98"/>
      <c r="E28" s="98"/>
      <c r="F28" s="98"/>
      <c r="G28" s="98"/>
      <c r="H28" s="98"/>
    </row>
  </sheetData>
  <sheetProtection password="8225" sheet="1"/>
  <mergeCells count="25">
    <mergeCell ref="I12:I13"/>
    <mergeCell ref="B8:B9"/>
    <mergeCell ref="C8:C9"/>
    <mergeCell ref="F8:H9"/>
    <mergeCell ref="B10:B11"/>
    <mergeCell ref="C10:C11"/>
    <mergeCell ref="F10:H11"/>
    <mergeCell ref="B1:I1"/>
    <mergeCell ref="I4:I5"/>
    <mergeCell ref="I6:I7"/>
    <mergeCell ref="I8:I9"/>
    <mergeCell ref="I10:I11"/>
    <mergeCell ref="B6:B7"/>
    <mergeCell ref="C6:C7"/>
    <mergeCell ref="F6:H7"/>
    <mergeCell ref="B4:B5"/>
    <mergeCell ref="C4:C5"/>
    <mergeCell ref="D4:E4"/>
    <mergeCell ref="F4:H5"/>
    <mergeCell ref="D5:E5"/>
    <mergeCell ref="D15:E15"/>
    <mergeCell ref="F15:G15"/>
    <mergeCell ref="B12:B13"/>
    <mergeCell ref="C12:C13"/>
    <mergeCell ref="F12:H13"/>
  </mergeCells>
  <dataValidations count="1">
    <dataValidation type="list" allowBlank="1" showInputMessage="1" showErrorMessage="1" sqref="I6:I13">
      <formula1>"※"</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7.xml><?xml version="1.0" encoding="utf-8"?>
<worksheet xmlns="http://schemas.openxmlformats.org/spreadsheetml/2006/main" xmlns:r="http://schemas.openxmlformats.org/officeDocument/2006/relationships">
  <sheetPr>
    <tabColor rgb="FF7030A0"/>
  </sheetPr>
  <dimension ref="B1:J10"/>
  <sheetViews>
    <sheetView showGridLines="0" zoomScalePageLayoutView="0" workbookViewId="0" topLeftCell="A1">
      <selection activeCell="C5" sqref="C5:C6"/>
    </sheetView>
  </sheetViews>
  <sheetFormatPr defaultColWidth="8.875" defaultRowHeight="13.5"/>
  <cols>
    <col min="1" max="1" width="4.375" style="8" customWidth="1"/>
    <col min="2" max="2" width="5.875" style="8" customWidth="1"/>
    <col min="3" max="3" width="13.125" style="8" customWidth="1"/>
    <col min="4" max="5" width="17.375" style="8" customWidth="1"/>
    <col min="6" max="6" width="4.375" style="8" customWidth="1"/>
    <col min="7" max="7" width="14.125" style="8" customWidth="1"/>
    <col min="8" max="8" width="13.125" style="8" customWidth="1"/>
    <col min="9" max="9" width="8.625" style="8" customWidth="1"/>
    <col min="10" max="10" width="13.00390625" style="8" bestFit="1" customWidth="1"/>
    <col min="11" max="11" width="2.375" style="8" customWidth="1"/>
    <col min="12" max="12" width="27.625" style="8" bestFit="1" customWidth="1"/>
    <col min="13" max="16384" width="8.875" style="8" customWidth="1"/>
  </cols>
  <sheetData>
    <row r="1" spans="2:8" ht="29.25" customHeight="1">
      <c r="B1" s="169">
        <f>'所属団体情報'!$D$7</f>
        <v>0</v>
      </c>
      <c r="C1" s="169"/>
      <c r="D1" s="169"/>
      <c r="E1" s="169"/>
      <c r="F1" s="169"/>
      <c r="G1" s="169"/>
      <c r="H1" s="169"/>
    </row>
    <row r="2" spans="2:10" ht="33" customHeight="1">
      <c r="B2" s="16" t="s">
        <v>52</v>
      </c>
      <c r="C2" s="10"/>
      <c r="F2" s="9"/>
      <c r="G2" s="9"/>
      <c r="H2" s="41">
        <f>COUNTA(C5:C8)</f>
        <v>0</v>
      </c>
      <c r="I2" s="9"/>
      <c r="J2" s="9"/>
    </row>
    <row r="3" spans="2:10" ht="19.5" customHeight="1">
      <c r="B3" s="159" t="s">
        <v>71</v>
      </c>
      <c r="C3" s="159" t="s">
        <v>42</v>
      </c>
      <c r="D3" s="179" t="s">
        <v>72</v>
      </c>
      <c r="E3" s="180"/>
      <c r="F3" s="181" t="s">
        <v>6</v>
      </c>
      <c r="G3" s="182"/>
      <c r="H3" s="183"/>
      <c r="I3" s="9"/>
      <c r="J3" s="17"/>
    </row>
    <row r="4" spans="2:10" ht="30" customHeight="1">
      <c r="B4" s="160"/>
      <c r="C4" s="160"/>
      <c r="D4" s="184" t="s">
        <v>5</v>
      </c>
      <c r="E4" s="185"/>
      <c r="F4" s="184"/>
      <c r="G4" s="185"/>
      <c r="H4" s="186"/>
      <c r="I4" s="9"/>
      <c r="J4" s="9"/>
    </row>
    <row r="5" spans="2:10" ht="19.5" customHeight="1">
      <c r="B5" s="159">
        <v>1</v>
      </c>
      <c r="C5" s="161"/>
      <c r="D5" s="20"/>
      <c r="E5" s="21"/>
      <c r="F5" s="173"/>
      <c r="G5" s="174"/>
      <c r="H5" s="175"/>
      <c r="I5" s="9"/>
      <c r="J5" s="9"/>
    </row>
    <row r="6" spans="2:10" ht="30" customHeight="1">
      <c r="B6" s="160"/>
      <c r="C6" s="162"/>
      <c r="D6" s="22"/>
      <c r="E6" s="23"/>
      <c r="F6" s="176"/>
      <c r="G6" s="177"/>
      <c r="H6" s="178"/>
      <c r="I6" s="9"/>
      <c r="J6" s="9"/>
    </row>
    <row r="7" spans="2:10" ht="19.5" customHeight="1">
      <c r="B7" s="159">
        <v>2</v>
      </c>
      <c r="C7" s="161"/>
      <c r="D7" s="20"/>
      <c r="E7" s="21"/>
      <c r="F7" s="173"/>
      <c r="G7" s="174"/>
      <c r="H7" s="175"/>
      <c r="I7" s="9"/>
      <c r="J7" s="9"/>
    </row>
    <row r="8" spans="2:10" ht="30" customHeight="1">
      <c r="B8" s="160"/>
      <c r="C8" s="162"/>
      <c r="D8" s="22"/>
      <c r="E8" s="23"/>
      <c r="F8" s="176"/>
      <c r="G8" s="177"/>
      <c r="H8" s="178"/>
      <c r="I8" s="9"/>
      <c r="J8" s="9"/>
    </row>
    <row r="9" spans="2:10" ht="14.25" customHeight="1">
      <c r="B9" s="18"/>
      <c r="C9" s="18"/>
      <c r="D9" s="24"/>
      <c r="E9" s="24"/>
      <c r="F9" s="25"/>
      <c r="G9" s="25"/>
      <c r="H9" s="25"/>
      <c r="I9" s="9"/>
      <c r="J9" s="9"/>
    </row>
    <row r="10" ht="18" customHeight="1">
      <c r="B10" s="8" t="s">
        <v>56</v>
      </c>
    </row>
    <row r="11" ht="18" customHeight="1"/>
    <row r="12" ht="18" customHeight="1"/>
    <row r="13" ht="18" customHeight="1"/>
    <row r="14" ht="18" customHeight="1"/>
    <row r="15" ht="18" customHeight="1"/>
    <row r="16" ht="18" customHeight="1"/>
    <row r="17" ht="18" customHeight="1"/>
    <row r="18" ht="18" customHeight="1"/>
    <row r="19" ht="18" customHeight="1"/>
  </sheetData>
  <sheetProtection password="8225" sheet="1" objects="1" scenarios="1" selectLockedCells="1"/>
  <mergeCells count="12">
    <mergeCell ref="B5:B6"/>
    <mergeCell ref="C5:C6"/>
    <mergeCell ref="F5:H6"/>
    <mergeCell ref="B7:B8"/>
    <mergeCell ref="C7:C8"/>
    <mergeCell ref="F7:H8"/>
    <mergeCell ref="B1:H1"/>
    <mergeCell ref="B3:B4"/>
    <mergeCell ref="C3:C4"/>
    <mergeCell ref="D3:E3"/>
    <mergeCell ref="F3:H4"/>
    <mergeCell ref="D4:E4"/>
  </mergeCells>
  <dataValidations count="1">
    <dataValidation type="list" allowBlank="1" showInputMessage="1" showErrorMessage="1" sqref="C5:C9">
      <formula1>"国際,1種"</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8.xml><?xml version="1.0" encoding="utf-8"?>
<worksheet xmlns="http://schemas.openxmlformats.org/spreadsheetml/2006/main" xmlns:r="http://schemas.openxmlformats.org/officeDocument/2006/relationships">
  <sheetPr>
    <tabColor rgb="FFFF0000"/>
  </sheetPr>
  <dimension ref="A1:O48"/>
  <sheetViews>
    <sheetView showGridLines="0" zoomScalePageLayoutView="0" workbookViewId="0" topLeftCell="A1">
      <selection activeCell="E19" sqref="E19:F19"/>
    </sheetView>
  </sheetViews>
  <sheetFormatPr defaultColWidth="8.875" defaultRowHeight="13.5"/>
  <cols>
    <col min="1" max="2" width="4.375" style="8" customWidth="1"/>
    <col min="3" max="3" width="5.875" style="8" customWidth="1"/>
    <col min="4" max="4" width="14.125" style="8" customWidth="1"/>
    <col min="5" max="5" width="9.625" style="8" customWidth="1"/>
    <col min="6" max="9" width="6.625" style="8" customWidth="1"/>
    <col min="10" max="10" width="7.625" style="8" customWidth="1"/>
    <col min="11" max="11" width="6.625" style="8" customWidth="1"/>
    <col min="12" max="12" width="12.125" style="8" customWidth="1"/>
    <col min="13" max="13" width="6.625" style="8" customWidth="1"/>
    <col min="14" max="14" width="2.375" style="8" customWidth="1"/>
    <col min="15" max="15" width="7.375" style="8" bestFit="1" customWidth="1"/>
    <col min="16" max="16384" width="8.875" style="8" customWidth="1"/>
  </cols>
  <sheetData>
    <row r="1" spans="1:13" ht="29.25" customHeight="1">
      <c r="A1" s="142">
        <f>'所属団体情報'!$D$7</f>
        <v>0</v>
      </c>
      <c r="B1" s="142"/>
      <c r="C1" s="142"/>
      <c r="D1" s="142"/>
      <c r="E1" s="142"/>
      <c r="F1" s="142"/>
      <c r="G1" s="142"/>
      <c r="H1" s="142"/>
      <c r="I1" s="142"/>
      <c r="J1" s="142"/>
      <c r="K1" s="142"/>
      <c r="L1" s="142"/>
      <c r="M1" s="142"/>
    </row>
    <row r="2" spans="1:15" ht="24" customHeight="1">
      <c r="A2" s="187" t="s">
        <v>8</v>
      </c>
      <c r="B2" s="187"/>
      <c r="C2" s="188"/>
      <c r="D2" s="188"/>
      <c r="E2" s="188"/>
      <c r="F2" s="188"/>
      <c r="G2" s="188"/>
      <c r="H2" s="188"/>
      <c r="I2" s="188"/>
      <c r="J2" s="188"/>
      <c r="K2" s="188"/>
      <c r="L2" s="188"/>
      <c r="M2" s="188"/>
      <c r="O2" s="26"/>
    </row>
    <row r="3" ht="10.5" customHeight="1"/>
    <row r="4" spans="1:14" ht="27" customHeight="1" thickBot="1">
      <c r="A4" s="75"/>
      <c r="B4" s="201" t="s">
        <v>48</v>
      </c>
      <c r="C4" s="201"/>
      <c r="D4" s="201"/>
      <c r="E4" s="202"/>
      <c r="F4" s="82" t="s">
        <v>14</v>
      </c>
      <c r="G4" s="82" t="s">
        <v>15</v>
      </c>
      <c r="H4" s="81" t="s">
        <v>16</v>
      </c>
      <c r="I4" s="199" t="s">
        <v>17</v>
      </c>
      <c r="J4" s="201"/>
      <c r="K4" s="202"/>
      <c r="L4" s="199" t="s">
        <v>20</v>
      </c>
      <c r="M4" s="200"/>
      <c r="N4" s="29"/>
    </row>
    <row r="5" spans="1:14" ht="39.75" customHeight="1">
      <c r="A5" s="189" t="s">
        <v>83</v>
      </c>
      <c r="B5" s="83" t="s">
        <v>9</v>
      </c>
      <c r="C5" s="203" t="s">
        <v>49</v>
      </c>
      <c r="D5" s="203"/>
      <c r="E5" s="204"/>
      <c r="F5" s="106">
        <f>'TUM参加申込書 男子'!$E$4</f>
        <v>0</v>
      </c>
      <c r="G5" s="106">
        <f>'TUM参加申込書 女子'!$E$4</f>
        <v>0</v>
      </c>
      <c r="H5" s="84">
        <f aca="true" t="shared" si="0" ref="H5:H12">SUM(F5:G5)</f>
        <v>0</v>
      </c>
      <c r="I5" s="85" t="s">
        <v>18</v>
      </c>
      <c r="J5" s="192">
        <v>7000</v>
      </c>
      <c r="K5" s="86" t="s">
        <v>19</v>
      </c>
      <c r="L5" s="87">
        <f>H5*$J$5</f>
        <v>0</v>
      </c>
      <c r="M5" s="88" t="s">
        <v>13</v>
      </c>
      <c r="N5" s="29"/>
    </row>
    <row r="6" spans="1:14" ht="39.75" customHeight="1">
      <c r="A6" s="190"/>
      <c r="B6" s="42" t="s">
        <v>10</v>
      </c>
      <c r="C6" s="197" t="s">
        <v>50</v>
      </c>
      <c r="D6" s="197"/>
      <c r="E6" s="198"/>
      <c r="F6" s="107">
        <f>'TUM参加申込書 男子'!$F$4</f>
        <v>0</v>
      </c>
      <c r="G6" s="107">
        <f>'TUM参加申込書 女子'!$F$4</f>
        <v>0</v>
      </c>
      <c r="H6" s="71">
        <f t="shared" si="0"/>
        <v>0</v>
      </c>
      <c r="I6" s="43" t="s">
        <v>18</v>
      </c>
      <c r="J6" s="193"/>
      <c r="K6" s="44" t="s">
        <v>19</v>
      </c>
      <c r="L6" s="67">
        <f>H6*$J$5</f>
        <v>0</v>
      </c>
      <c r="M6" s="89" t="s">
        <v>13</v>
      </c>
      <c r="N6" s="29"/>
    </row>
    <row r="7" spans="1:14" ht="39.75" customHeight="1">
      <c r="A7" s="190"/>
      <c r="B7" s="42" t="s">
        <v>11</v>
      </c>
      <c r="C7" s="197" t="s">
        <v>51</v>
      </c>
      <c r="D7" s="197"/>
      <c r="E7" s="198"/>
      <c r="F7" s="107">
        <f>'TUM参加申込書 男子'!$G$4</f>
        <v>0</v>
      </c>
      <c r="G7" s="107">
        <f>'TUM参加申込書 女子'!$G$4</f>
        <v>0</v>
      </c>
      <c r="H7" s="71">
        <f t="shared" si="0"/>
        <v>0</v>
      </c>
      <c r="I7" s="43" t="s">
        <v>18</v>
      </c>
      <c r="J7" s="193"/>
      <c r="K7" s="44" t="s">
        <v>19</v>
      </c>
      <c r="L7" s="67">
        <f>H7*$J$5</f>
        <v>0</v>
      </c>
      <c r="M7" s="89" t="s">
        <v>13</v>
      </c>
      <c r="N7" s="29"/>
    </row>
    <row r="8" spans="1:14" ht="39.75" customHeight="1" thickBot="1">
      <c r="A8" s="191"/>
      <c r="B8" s="90" t="s">
        <v>12</v>
      </c>
      <c r="C8" s="195" t="s">
        <v>73</v>
      </c>
      <c r="D8" s="195"/>
      <c r="E8" s="196"/>
      <c r="F8" s="108">
        <f>'TUM参加申込書 男子'!$H$4</f>
        <v>0</v>
      </c>
      <c r="G8" s="108">
        <f>'TUM参加申込書 女子'!$H$4</f>
        <v>0</v>
      </c>
      <c r="H8" s="91">
        <f t="shared" si="0"/>
        <v>0</v>
      </c>
      <c r="I8" s="45" t="s">
        <v>18</v>
      </c>
      <c r="J8" s="194"/>
      <c r="K8" s="46" t="s">
        <v>19</v>
      </c>
      <c r="L8" s="68">
        <f>H8*$J$5</f>
        <v>0</v>
      </c>
      <c r="M8" s="92" t="s">
        <v>13</v>
      </c>
      <c r="N8" s="29"/>
    </row>
    <row r="9" spans="1:14" ht="39.75" customHeight="1">
      <c r="A9" s="189" t="s">
        <v>84</v>
      </c>
      <c r="B9" s="93" t="s">
        <v>9</v>
      </c>
      <c r="C9" s="203" t="s">
        <v>49</v>
      </c>
      <c r="D9" s="203"/>
      <c r="E9" s="204"/>
      <c r="F9" s="106">
        <f>'DMT参加申込書 男子'!$E$4</f>
        <v>0</v>
      </c>
      <c r="G9" s="106">
        <f>'DMT参加申込書 女子'!$E$4</f>
        <v>0</v>
      </c>
      <c r="H9" s="84">
        <f t="shared" si="0"/>
        <v>0</v>
      </c>
      <c r="I9" s="85" t="s">
        <v>18</v>
      </c>
      <c r="J9" s="192">
        <v>7000</v>
      </c>
      <c r="K9" s="86" t="s">
        <v>19</v>
      </c>
      <c r="L9" s="87">
        <f>H9*$J$9</f>
        <v>0</v>
      </c>
      <c r="M9" s="88" t="s">
        <v>13</v>
      </c>
      <c r="N9" s="29"/>
    </row>
    <row r="10" spans="1:14" ht="39.75" customHeight="1">
      <c r="A10" s="190"/>
      <c r="B10" s="42" t="s">
        <v>10</v>
      </c>
      <c r="C10" s="197" t="s">
        <v>50</v>
      </c>
      <c r="D10" s="197"/>
      <c r="E10" s="198"/>
      <c r="F10" s="107">
        <f>'DMT参加申込書 男子'!$F$4</f>
        <v>0</v>
      </c>
      <c r="G10" s="107">
        <f>'DMT参加申込書 女子'!$F$4</f>
        <v>0</v>
      </c>
      <c r="H10" s="71">
        <f t="shared" si="0"/>
        <v>0</v>
      </c>
      <c r="I10" s="43" t="s">
        <v>18</v>
      </c>
      <c r="J10" s="193"/>
      <c r="K10" s="44" t="s">
        <v>19</v>
      </c>
      <c r="L10" s="67">
        <f>H10*$J$9</f>
        <v>0</v>
      </c>
      <c r="M10" s="89" t="s">
        <v>13</v>
      </c>
      <c r="N10" s="29"/>
    </row>
    <row r="11" spans="1:14" ht="39.75" customHeight="1">
      <c r="A11" s="190"/>
      <c r="B11" s="42" t="s">
        <v>11</v>
      </c>
      <c r="C11" s="197" t="s">
        <v>51</v>
      </c>
      <c r="D11" s="197"/>
      <c r="E11" s="198"/>
      <c r="F11" s="107">
        <f>'DMT参加申込書 男子'!$G$4</f>
        <v>0</v>
      </c>
      <c r="G11" s="107">
        <f>'DMT参加申込書 女子'!$G$4</f>
        <v>0</v>
      </c>
      <c r="H11" s="71">
        <f t="shared" si="0"/>
        <v>0</v>
      </c>
      <c r="I11" s="43" t="s">
        <v>18</v>
      </c>
      <c r="J11" s="193"/>
      <c r="K11" s="44" t="s">
        <v>19</v>
      </c>
      <c r="L11" s="67">
        <f>H11*$J$9</f>
        <v>0</v>
      </c>
      <c r="M11" s="89" t="s">
        <v>13</v>
      </c>
      <c r="N11" s="29"/>
    </row>
    <row r="12" spans="1:14" ht="39.75" customHeight="1" thickBot="1">
      <c r="A12" s="191"/>
      <c r="B12" s="94" t="s">
        <v>12</v>
      </c>
      <c r="C12" s="195" t="s">
        <v>73</v>
      </c>
      <c r="D12" s="195"/>
      <c r="E12" s="196"/>
      <c r="F12" s="108">
        <f>'DMT参加申込書 男子'!$H$4</f>
        <v>0</v>
      </c>
      <c r="G12" s="108">
        <f>'DMT参加申込書 女子'!$H$4</f>
        <v>0</v>
      </c>
      <c r="H12" s="91">
        <f t="shared" si="0"/>
        <v>0</v>
      </c>
      <c r="I12" s="45" t="s">
        <v>18</v>
      </c>
      <c r="J12" s="194"/>
      <c r="K12" s="46" t="s">
        <v>19</v>
      </c>
      <c r="L12" s="68">
        <f>H12*$J$9</f>
        <v>0</v>
      </c>
      <c r="M12" s="92" t="s">
        <v>13</v>
      </c>
      <c r="N12" s="29"/>
    </row>
    <row r="13" spans="1:14" ht="40.5" customHeight="1" thickBot="1">
      <c r="A13" s="29"/>
      <c r="B13" s="47"/>
      <c r="C13" s="47"/>
      <c r="D13" s="47"/>
      <c r="E13" s="47"/>
      <c r="F13" s="95">
        <f>SUM(F5:F8)</f>
        <v>0</v>
      </c>
      <c r="G13" s="96">
        <f>SUM(G5:G8)</f>
        <v>0</v>
      </c>
      <c r="H13" s="96">
        <f>SUM(H5:H8)</f>
        <v>0</v>
      </c>
      <c r="I13" s="210" t="s">
        <v>53</v>
      </c>
      <c r="J13" s="210"/>
      <c r="K13" s="211"/>
      <c r="L13" s="48">
        <f>SUM(L5:L12)</f>
        <v>0</v>
      </c>
      <c r="M13" s="49" t="s">
        <v>13</v>
      </c>
      <c r="N13" s="29"/>
    </row>
    <row r="14" spans="1:14" ht="17.25" customHeight="1" thickBot="1">
      <c r="A14" s="29"/>
      <c r="B14" s="47"/>
      <c r="C14" s="47"/>
      <c r="D14" s="218"/>
      <c r="E14" s="219"/>
      <c r="F14" s="47"/>
      <c r="G14" s="47"/>
      <c r="H14" s="47"/>
      <c r="I14" s="25"/>
      <c r="J14" s="25"/>
      <c r="K14" s="25"/>
      <c r="L14" s="69"/>
      <c r="M14" s="50"/>
      <c r="N14" s="29"/>
    </row>
    <row r="15" spans="1:15" ht="40.5" customHeight="1" thickBot="1">
      <c r="A15" s="29"/>
      <c r="C15" s="51"/>
      <c r="D15" s="52" t="s">
        <v>52</v>
      </c>
      <c r="E15" s="222">
        <f>'帯同審判'!H2</f>
        <v>0</v>
      </c>
      <c r="F15" s="223"/>
      <c r="G15" s="47"/>
      <c r="H15" s="47"/>
      <c r="I15" s="209" t="s">
        <v>54</v>
      </c>
      <c r="J15" s="210"/>
      <c r="K15" s="211"/>
      <c r="L15" s="48">
        <f>O15</f>
        <v>0</v>
      </c>
      <c r="M15" s="49" t="s">
        <v>13</v>
      </c>
      <c r="N15" s="29"/>
      <c r="O15" s="34">
        <f>IF(E15=0,H13*2000,IF(E15=2,0,IF(AND(E15=1,H13&gt;10),(H13-10)*2000,0)))</f>
        <v>0</v>
      </c>
    </row>
    <row r="16" spans="1:14" ht="17.25" customHeight="1" thickBot="1">
      <c r="A16" s="29"/>
      <c r="B16" s="47"/>
      <c r="C16" s="53"/>
      <c r="D16" s="220"/>
      <c r="E16" s="221"/>
      <c r="F16" s="47"/>
      <c r="G16" s="47"/>
      <c r="H16" s="47"/>
      <c r="I16" s="25"/>
      <c r="J16" s="25"/>
      <c r="K16" s="25"/>
      <c r="L16" s="70"/>
      <c r="M16" s="50"/>
      <c r="N16" s="29"/>
    </row>
    <row r="17" spans="3:13" ht="40.5" customHeight="1" thickBot="1">
      <c r="C17" s="51"/>
      <c r="D17" s="52" t="s">
        <v>61</v>
      </c>
      <c r="E17" s="214"/>
      <c r="F17" s="215"/>
      <c r="G17" s="55"/>
      <c r="H17" s="55"/>
      <c r="I17" s="212" t="s">
        <v>58</v>
      </c>
      <c r="J17" s="208"/>
      <c r="K17" s="213"/>
      <c r="L17" s="48">
        <f>E17</f>
        <v>0</v>
      </c>
      <c r="M17" s="49" t="s">
        <v>13</v>
      </c>
    </row>
    <row r="18" spans="2:13" ht="17.25" customHeight="1" thickBot="1">
      <c r="B18" s="47"/>
      <c r="C18" s="53"/>
      <c r="D18" s="66"/>
      <c r="E18" s="47"/>
      <c r="F18" s="55"/>
      <c r="G18" s="55"/>
      <c r="H18" s="55"/>
      <c r="I18" s="56"/>
      <c r="J18" s="56"/>
      <c r="K18" s="56"/>
      <c r="L18" s="69"/>
      <c r="M18" s="50"/>
    </row>
    <row r="19" spans="3:13" ht="40.5" customHeight="1" thickBot="1">
      <c r="C19" s="51"/>
      <c r="D19" s="52" t="s">
        <v>62</v>
      </c>
      <c r="E19" s="216">
        <v>0</v>
      </c>
      <c r="F19" s="217"/>
      <c r="G19" s="55" t="s">
        <v>64</v>
      </c>
      <c r="H19" s="55"/>
      <c r="I19" s="212" t="s">
        <v>59</v>
      </c>
      <c r="J19" s="208"/>
      <c r="K19" s="213"/>
      <c r="L19" s="48">
        <f>E19*2000</f>
        <v>0</v>
      </c>
      <c r="M19" s="49" t="s">
        <v>13</v>
      </c>
    </row>
    <row r="20" spans="2:13" ht="17.25" customHeight="1" thickBot="1">
      <c r="B20" s="47"/>
      <c r="C20" s="47"/>
      <c r="D20" s="66" t="s">
        <v>63</v>
      </c>
      <c r="E20" s="47"/>
      <c r="F20" s="55"/>
      <c r="G20" s="55"/>
      <c r="H20" s="55"/>
      <c r="I20" s="56"/>
      <c r="J20" s="56"/>
      <c r="K20" s="56"/>
      <c r="L20" s="69"/>
      <c r="M20" s="19"/>
    </row>
    <row r="21" spans="2:13" ht="40.5" customHeight="1" thickBot="1">
      <c r="B21" s="47"/>
      <c r="C21" s="47"/>
      <c r="D21" s="47"/>
      <c r="E21" s="47"/>
      <c r="F21" s="55" t="s">
        <v>55</v>
      </c>
      <c r="G21" s="55"/>
      <c r="H21" s="51"/>
      <c r="I21" s="208" t="s">
        <v>60</v>
      </c>
      <c r="J21" s="208"/>
      <c r="K21" s="208"/>
      <c r="L21" s="48">
        <f>SUM(L13,L15,L17,L19)</f>
        <v>0</v>
      </c>
      <c r="M21" s="57" t="s">
        <v>13</v>
      </c>
    </row>
    <row r="22" spans="1:14" ht="9.75" customHeight="1">
      <c r="A22" s="29"/>
      <c r="B22" s="29"/>
      <c r="C22" s="29"/>
      <c r="D22" s="29"/>
      <c r="E22" s="29"/>
      <c r="F22" s="29"/>
      <c r="G22" s="29"/>
      <c r="H22" s="29"/>
      <c r="I22" s="18"/>
      <c r="J22" s="18"/>
      <c r="K22" s="18"/>
      <c r="L22" s="54"/>
      <c r="M22" s="50"/>
      <c r="N22" s="29"/>
    </row>
    <row r="23" ht="19.5" customHeight="1">
      <c r="B23" s="8" t="s">
        <v>23</v>
      </c>
    </row>
    <row r="24" ht="19.5" customHeight="1"/>
    <row r="25" ht="19.5" customHeight="1">
      <c r="B25" s="8" t="s">
        <v>92</v>
      </c>
    </row>
    <row r="26" ht="19.5" customHeight="1">
      <c r="B26" s="8" t="s">
        <v>93</v>
      </c>
    </row>
    <row r="27" ht="19.5" customHeight="1">
      <c r="B27" s="8" t="s">
        <v>21</v>
      </c>
    </row>
    <row r="28" ht="19.5" customHeight="1">
      <c r="B28" s="8" t="s">
        <v>22</v>
      </c>
    </row>
    <row r="29" ht="19.5" customHeight="1"/>
    <row r="30" spans="3:11" ht="24.75" customHeight="1">
      <c r="C30" s="58"/>
      <c r="D30" s="205" t="s">
        <v>94</v>
      </c>
      <c r="E30" s="206"/>
      <c r="F30" s="206"/>
      <c r="G30" s="206"/>
      <c r="H30" s="206"/>
      <c r="I30" s="206"/>
      <c r="J30" s="206"/>
      <c r="K30" s="59"/>
    </row>
    <row r="31" spans="3:11" ht="27" customHeight="1">
      <c r="C31" s="60"/>
      <c r="D31" s="207"/>
      <c r="E31" s="207"/>
      <c r="F31" s="207"/>
      <c r="G31" s="207"/>
      <c r="H31" s="207"/>
      <c r="I31" s="207"/>
      <c r="J31" s="207"/>
      <c r="K31" s="61"/>
    </row>
    <row r="32" spans="3:11" ht="24.75" customHeight="1">
      <c r="C32" s="60"/>
      <c r="D32" s="207"/>
      <c r="E32" s="207"/>
      <c r="F32" s="207"/>
      <c r="G32" s="207"/>
      <c r="H32" s="207"/>
      <c r="I32" s="207"/>
      <c r="J32" s="207"/>
      <c r="K32" s="61"/>
    </row>
    <row r="33" spans="3:11" ht="27" customHeight="1">
      <c r="C33" s="60"/>
      <c r="D33" s="207"/>
      <c r="E33" s="207"/>
      <c r="F33" s="207"/>
      <c r="G33" s="207"/>
      <c r="H33" s="207"/>
      <c r="I33" s="207"/>
      <c r="J33" s="207"/>
      <c r="K33" s="61"/>
    </row>
    <row r="34" spans="3:11" ht="24.75" customHeight="1">
      <c r="C34" s="60"/>
      <c r="D34" s="207"/>
      <c r="E34" s="207"/>
      <c r="F34" s="207"/>
      <c r="G34" s="207"/>
      <c r="H34" s="207"/>
      <c r="I34" s="207"/>
      <c r="J34" s="207"/>
      <c r="K34" s="61"/>
    </row>
    <row r="35" spans="3:11" ht="43.5" customHeight="1">
      <c r="C35" s="60"/>
      <c r="D35" s="207"/>
      <c r="E35" s="207"/>
      <c r="F35" s="207"/>
      <c r="G35" s="207"/>
      <c r="H35" s="207"/>
      <c r="I35" s="207"/>
      <c r="J35" s="207"/>
      <c r="K35" s="61"/>
    </row>
    <row r="36" spans="3:11" ht="43.5" customHeight="1">
      <c r="C36" s="60"/>
      <c r="D36" s="207"/>
      <c r="E36" s="207"/>
      <c r="F36" s="207"/>
      <c r="G36" s="207"/>
      <c r="H36" s="207"/>
      <c r="I36" s="207"/>
      <c r="J36" s="207"/>
      <c r="K36" s="61"/>
    </row>
    <row r="37" spans="3:11" ht="43.5" customHeight="1">
      <c r="C37" s="60"/>
      <c r="D37" s="207"/>
      <c r="E37" s="207"/>
      <c r="F37" s="207"/>
      <c r="G37" s="207"/>
      <c r="H37" s="207"/>
      <c r="I37" s="207"/>
      <c r="J37" s="207"/>
      <c r="K37" s="61"/>
    </row>
    <row r="38" spans="3:11" ht="43.5" customHeight="1">
      <c r="C38" s="60"/>
      <c r="D38" s="207"/>
      <c r="E38" s="207"/>
      <c r="F38" s="207"/>
      <c r="G38" s="207"/>
      <c r="H38" s="207"/>
      <c r="I38" s="207"/>
      <c r="J38" s="207"/>
      <c r="K38" s="61"/>
    </row>
    <row r="39" spans="3:11" ht="12" customHeight="1">
      <c r="C39" s="62"/>
      <c r="D39" s="63"/>
      <c r="E39" s="63"/>
      <c r="F39" s="63"/>
      <c r="G39" s="63"/>
      <c r="H39" s="63"/>
      <c r="I39" s="63"/>
      <c r="J39" s="63"/>
      <c r="K39" s="64"/>
    </row>
    <row r="40" ht="19.5" customHeight="1"/>
    <row r="41" ht="19.5" customHeight="1"/>
    <row r="42" ht="19.5" customHeight="1"/>
    <row r="43" ht="19.5" customHeight="1">
      <c r="C43" s="65"/>
    </row>
    <row r="44" ht="19.5" customHeight="1">
      <c r="C44" s="65"/>
    </row>
    <row r="45" ht="19.5" customHeight="1">
      <c r="C45" s="65"/>
    </row>
    <row r="46" ht="19.5" customHeight="1"/>
    <row r="47" ht="19.5" customHeight="1"/>
    <row r="48" ht="19.5" customHeight="1">
      <c r="C48" s="65"/>
    </row>
    <row r="49" ht="19.5" customHeight="1"/>
    <row r="50" ht="19.5" customHeight="1"/>
    <row r="51" ht="19.5" customHeight="1"/>
    <row r="52" ht="19.5" customHeight="1"/>
    <row r="53" ht="19.5" customHeight="1"/>
    <row r="54" ht="19.5" customHeight="1"/>
  </sheetData>
  <sheetProtection password="8225" sheet="1" selectLockedCells="1"/>
  <mergeCells count="28">
    <mergeCell ref="D30:J38"/>
    <mergeCell ref="C9:E9"/>
    <mergeCell ref="C10:E10"/>
    <mergeCell ref="A9:A12"/>
    <mergeCell ref="I21:K21"/>
    <mergeCell ref="I15:K15"/>
    <mergeCell ref="I17:K17"/>
    <mergeCell ref="I19:K19"/>
    <mergeCell ref="I13:K13"/>
    <mergeCell ref="E17:F17"/>
    <mergeCell ref="E19:F19"/>
    <mergeCell ref="D14:E14"/>
    <mergeCell ref="D16:E16"/>
    <mergeCell ref="E15:F15"/>
    <mergeCell ref="C11:E11"/>
    <mergeCell ref="C12:E12"/>
    <mergeCell ref="J9:J12"/>
    <mergeCell ref="L4:M4"/>
    <mergeCell ref="I4:K4"/>
    <mergeCell ref="B4:E4"/>
    <mergeCell ref="C5:E5"/>
    <mergeCell ref="A1:M1"/>
    <mergeCell ref="A2:M2"/>
    <mergeCell ref="A5:A8"/>
    <mergeCell ref="J5:J8"/>
    <mergeCell ref="C8:E8"/>
    <mergeCell ref="C6:E6"/>
    <mergeCell ref="C7:E7"/>
  </mergeCells>
  <dataValidations count="1">
    <dataValidation type="list" allowBlank="1" showInputMessage="1" showErrorMessage="1" sqref="E17:F17">
      <formula1>"100000,30000,20000,10000,5000"</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dc:creator>
  <cp:keywords/>
  <dc:description/>
  <cp:lastModifiedBy>masatoi</cp:lastModifiedBy>
  <cp:lastPrinted>2013-10-01T02:24:13Z</cp:lastPrinted>
  <dcterms:created xsi:type="dcterms:W3CDTF">2011-07-10T12:35:29Z</dcterms:created>
  <dcterms:modified xsi:type="dcterms:W3CDTF">2016-05-29T00:11:41Z</dcterms:modified>
  <cp:category/>
  <cp:version/>
  <cp:contentType/>
  <cp:contentStatus/>
</cp:coreProperties>
</file>