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106"/>
  <workbookPr showInkAnnotation="0" autoCompressPictures="0"/>
  <mc:AlternateContent xmlns:mc="http://schemas.openxmlformats.org/markup-compatibility/2006">
    <mc:Choice Requires="x15">
      <x15ac:absPath xmlns:x15ac="http://schemas.microsoft.com/office/spreadsheetml/2010/11/ac" url="/Users/masatoi/OneDrive/JGA/01_Competition/10_NationalJunior/2016/01_Directive/"/>
    </mc:Choice>
  </mc:AlternateContent>
  <bookViews>
    <workbookView xWindow="160" yWindow="460" windowWidth="33440" windowHeight="20460" tabRatio="798"/>
  </bookViews>
  <sheets>
    <sheet name="所属団体情報" sheetId="8" r:id="rId1"/>
    <sheet name="参加申込書 男子個人" sheetId="10" r:id="rId2"/>
    <sheet name="参加申込書 男子シンクロ" sheetId="24" r:id="rId3"/>
    <sheet name="参加申込書 女子個人" sheetId="28" r:id="rId4"/>
    <sheet name="参加申込書 女子シンクロ" sheetId="29" r:id="rId5"/>
    <sheet name="AD&amp;撮影申込書" sheetId="15" r:id="rId6"/>
    <sheet name="帯同審判" sheetId="16" r:id="rId7"/>
    <sheet name="振込金総括表" sheetId="7" r:id="rId8"/>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10" i="10" l="1"/>
  <c r="F5" i="10"/>
  <c r="F5" i="7"/>
  <c r="D18" i="8"/>
  <c r="F10" i="10"/>
  <c r="F12" i="10"/>
  <c r="G12" i="10"/>
  <c r="G14" i="10"/>
  <c r="G16" i="10"/>
  <c r="G18" i="10"/>
  <c r="G20" i="10"/>
  <c r="G22" i="10"/>
  <c r="G24" i="10"/>
  <c r="G26" i="10"/>
  <c r="G28" i="10"/>
  <c r="G30" i="10"/>
  <c r="G32" i="10"/>
  <c r="G34" i="10"/>
  <c r="G36" i="10"/>
  <c r="G38" i="10"/>
  <c r="G40" i="10"/>
  <c r="G42" i="10"/>
  <c r="G44" i="10"/>
  <c r="G46" i="10"/>
  <c r="G48" i="10"/>
  <c r="G50" i="10"/>
  <c r="G52" i="10"/>
  <c r="G54" i="10"/>
  <c r="G56" i="10"/>
  <c r="G58" i="10"/>
  <c r="G60" i="10"/>
  <c r="G62" i="10"/>
  <c r="G64" i="10"/>
  <c r="G66" i="10"/>
  <c r="G68" i="10"/>
  <c r="I10" i="10"/>
  <c r="J10" i="10"/>
  <c r="I12" i="10"/>
  <c r="J12" i="10"/>
  <c r="I14" i="10"/>
  <c r="J14" i="10"/>
  <c r="I16" i="10"/>
  <c r="J16" i="10"/>
  <c r="I18" i="10"/>
  <c r="J18" i="10"/>
  <c r="I20" i="10"/>
  <c r="J20" i="10"/>
  <c r="I22" i="10"/>
  <c r="J22" i="10"/>
  <c r="I24" i="10"/>
  <c r="J24" i="10"/>
  <c r="I26" i="10"/>
  <c r="J26" i="10"/>
  <c r="I28" i="10"/>
  <c r="J28" i="10"/>
  <c r="I30" i="10"/>
  <c r="J30" i="10"/>
  <c r="I32" i="10"/>
  <c r="J32" i="10"/>
  <c r="I34" i="10"/>
  <c r="J34" i="10"/>
  <c r="I36" i="10"/>
  <c r="J36" i="10"/>
  <c r="I38" i="10"/>
  <c r="J38" i="10"/>
  <c r="I40" i="10"/>
  <c r="J40" i="10"/>
  <c r="I42" i="10"/>
  <c r="J42" i="10"/>
  <c r="I44" i="10"/>
  <c r="J44" i="10"/>
  <c r="I46" i="10"/>
  <c r="J46" i="10"/>
  <c r="I48" i="10"/>
  <c r="J48" i="10"/>
  <c r="I50" i="10"/>
  <c r="J50" i="10"/>
  <c r="I52" i="10"/>
  <c r="J52" i="10"/>
  <c r="I54" i="10"/>
  <c r="J54" i="10"/>
  <c r="I56" i="10"/>
  <c r="J56" i="10"/>
  <c r="I58" i="10"/>
  <c r="J58" i="10"/>
  <c r="I60" i="10"/>
  <c r="J60" i="10"/>
  <c r="I62" i="10"/>
  <c r="J62" i="10"/>
  <c r="I64" i="10"/>
  <c r="J64" i="10"/>
  <c r="I66" i="10"/>
  <c r="J66" i="10"/>
  <c r="I68" i="10"/>
  <c r="J68" i="10"/>
  <c r="F10" i="28"/>
  <c r="G10" i="28"/>
  <c r="I10" i="28"/>
  <c r="J10" i="28"/>
  <c r="F12" i="28"/>
  <c r="G12" i="28"/>
  <c r="I12" i="28"/>
  <c r="J12" i="28"/>
  <c r="F14" i="28"/>
  <c r="G14" i="28"/>
  <c r="F16" i="28"/>
  <c r="G16" i="28"/>
  <c r="F18" i="28"/>
  <c r="G18" i="28"/>
  <c r="F20" i="28"/>
  <c r="G20" i="28"/>
  <c r="F22" i="28"/>
  <c r="G22" i="28"/>
  <c r="F24" i="28"/>
  <c r="G24" i="28"/>
  <c r="F26" i="28"/>
  <c r="G26" i="28"/>
  <c r="G28" i="28"/>
  <c r="G30" i="28"/>
  <c r="G32" i="28"/>
  <c r="G34" i="28"/>
  <c r="G36" i="28"/>
  <c r="G38" i="28"/>
  <c r="G40" i="28"/>
  <c r="G42" i="28"/>
  <c r="G44" i="28"/>
  <c r="G46" i="28"/>
  <c r="G48" i="28"/>
  <c r="G50" i="28"/>
  <c r="G52" i="28"/>
  <c r="G54" i="28"/>
  <c r="G56" i="28"/>
  <c r="G58" i="28"/>
  <c r="G60" i="28"/>
  <c r="G62" i="28"/>
  <c r="G64" i="28"/>
  <c r="G66" i="28"/>
  <c r="G68" i="28"/>
  <c r="I14" i="28"/>
  <c r="J14" i="28"/>
  <c r="I16" i="28"/>
  <c r="J16" i="28"/>
  <c r="I18" i="28"/>
  <c r="J18" i="28"/>
  <c r="I20" i="28"/>
  <c r="J20" i="28"/>
  <c r="I22" i="28"/>
  <c r="J22" i="28"/>
  <c r="I24" i="28"/>
  <c r="J24" i="28"/>
  <c r="I26" i="28"/>
  <c r="J26" i="28"/>
  <c r="I28" i="28"/>
  <c r="J28" i="28"/>
  <c r="I30" i="28"/>
  <c r="J30" i="28"/>
  <c r="I32" i="28"/>
  <c r="J32" i="28"/>
  <c r="I34" i="28"/>
  <c r="J34" i="28"/>
  <c r="I36" i="28"/>
  <c r="J36" i="28"/>
  <c r="I38" i="28"/>
  <c r="J38" i="28"/>
  <c r="I40" i="28"/>
  <c r="J40" i="28"/>
  <c r="I42" i="28"/>
  <c r="J42" i="28"/>
  <c r="I44" i="28"/>
  <c r="J44" i="28"/>
  <c r="I46" i="28"/>
  <c r="J46" i="28"/>
  <c r="I48" i="28"/>
  <c r="J48" i="28"/>
  <c r="I50" i="28"/>
  <c r="J50" i="28"/>
  <c r="I52" i="28"/>
  <c r="J52" i="28"/>
  <c r="I54" i="28"/>
  <c r="J54" i="28"/>
  <c r="I56" i="28"/>
  <c r="J56" i="28"/>
  <c r="I58" i="28"/>
  <c r="J58" i="28"/>
  <c r="I60" i="28"/>
  <c r="J60" i="28"/>
  <c r="I62" i="28"/>
  <c r="J62" i="28"/>
  <c r="I64" i="28"/>
  <c r="J64" i="28"/>
  <c r="I66" i="28"/>
  <c r="J66" i="28"/>
  <c r="I68" i="28"/>
  <c r="J68" i="28"/>
  <c r="F5" i="28"/>
  <c r="G5" i="7"/>
  <c r="H5" i="7"/>
  <c r="L5" i="7"/>
  <c r="G5" i="10"/>
  <c r="F6" i="7"/>
  <c r="G5" i="28"/>
  <c r="G6" i="7"/>
  <c r="H6" i="7"/>
  <c r="L6" i="7"/>
  <c r="H5" i="10"/>
  <c r="F7" i="7"/>
  <c r="H5" i="28"/>
  <c r="G7" i="7"/>
  <c r="H7" i="7"/>
  <c r="L7" i="7"/>
  <c r="F9" i="24"/>
  <c r="F11" i="24"/>
  <c r="I9" i="24"/>
  <c r="G9" i="24"/>
  <c r="G13" i="24"/>
  <c r="G17" i="24"/>
  <c r="G21" i="24"/>
  <c r="G25" i="24"/>
  <c r="G29" i="24"/>
  <c r="G33" i="24"/>
  <c r="G37" i="24"/>
  <c r="G41" i="24"/>
  <c r="G45" i="24"/>
  <c r="G49" i="24"/>
  <c r="G53" i="24"/>
  <c r="G57" i="24"/>
  <c r="G61" i="24"/>
  <c r="G65" i="24"/>
  <c r="J9" i="24"/>
  <c r="K9" i="24"/>
  <c r="J13" i="24"/>
  <c r="K13" i="24"/>
  <c r="J17" i="24"/>
  <c r="K17" i="24"/>
  <c r="J21" i="24"/>
  <c r="K21" i="24"/>
  <c r="J25" i="24"/>
  <c r="K25" i="24"/>
  <c r="J29" i="24"/>
  <c r="K29" i="24"/>
  <c r="J33" i="24"/>
  <c r="K33" i="24"/>
  <c r="J37" i="24"/>
  <c r="K37" i="24"/>
  <c r="J41" i="24"/>
  <c r="K41" i="24"/>
  <c r="J45" i="24"/>
  <c r="K45" i="24"/>
  <c r="J49" i="24"/>
  <c r="K49" i="24"/>
  <c r="J53" i="24"/>
  <c r="K53" i="24"/>
  <c r="J57" i="24"/>
  <c r="K57" i="24"/>
  <c r="J61" i="24"/>
  <c r="K61" i="24"/>
  <c r="J65" i="24"/>
  <c r="K65" i="24"/>
  <c r="F4" i="24"/>
  <c r="F8" i="7"/>
  <c r="F9" i="29"/>
  <c r="F11" i="29"/>
  <c r="I9" i="29"/>
  <c r="G9" i="29"/>
  <c r="G13" i="29"/>
  <c r="G17" i="29"/>
  <c r="G21" i="29"/>
  <c r="G25" i="29"/>
  <c r="G29" i="29"/>
  <c r="G33" i="29"/>
  <c r="G37" i="29"/>
  <c r="G41" i="29"/>
  <c r="G45" i="29"/>
  <c r="G49" i="29"/>
  <c r="G53" i="29"/>
  <c r="G57" i="29"/>
  <c r="G61" i="29"/>
  <c r="G65" i="29"/>
  <c r="J9" i="29"/>
  <c r="K9" i="29"/>
  <c r="J13" i="29"/>
  <c r="K13" i="29"/>
  <c r="J17" i="29"/>
  <c r="K17" i="29"/>
  <c r="J21" i="29"/>
  <c r="K21" i="29"/>
  <c r="J25" i="29"/>
  <c r="K25" i="29"/>
  <c r="J29" i="29"/>
  <c r="K29" i="29"/>
  <c r="J33" i="29"/>
  <c r="K33" i="29"/>
  <c r="J37" i="29"/>
  <c r="K37" i="29"/>
  <c r="J41" i="29"/>
  <c r="K41" i="29"/>
  <c r="J45" i="29"/>
  <c r="K45" i="29"/>
  <c r="J49" i="29"/>
  <c r="K49" i="29"/>
  <c r="J53" i="29"/>
  <c r="K53" i="29"/>
  <c r="J57" i="29"/>
  <c r="K57" i="29"/>
  <c r="J61" i="29"/>
  <c r="K61" i="29"/>
  <c r="J65" i="29"/>
  <c r="K65" i="29"/>
  <c r="F4" i="29"/>
  <c r="G8" i="7"/>
  <c r="H8" i="7"/>
  <c r="L8" i="7"/>
  <c r="G4" i="24"/>
  <c r="F9" i="7"/>
  <c r="G4" i="29"/>
  <c r="G9" i="7"/>
  <c r="H9" i="7"/>
  <c r="L9" i="7"/>
  <c r="H4" i="24"/>
  <c r="F10" i="7"/>
  <c r="H4" i="29"/>
  <c r="G10" i="7"/>
  <c r="H10" i="7"/>
  <c r="L10" i="7"/>
  <c r="K10" i="10"/>
  <c r="B5" i="10"/>
  <c r="F11" i="7"/>
  <c r="K10" i="28"/>
  <c r="B5" i="28"/>
  <c r="G11" i="7"/>
  <c r="H11" i="7"/>
  <c r="L11" i="7"/>
  <c r="F12" i="7"/>
  <c r="H12" i="7"/>
  <c r="L12" i="7"/>
  <c r="F13" i="7"/>
  <c r="M10" i="28"/>
  <c r="D5" i="28"/>
  <c r="G13" i="7"/>
  <c r="H13" i="7"/>
  <c r="L13" i="7"/>
  <c r="L14" i="7"/>
  <c r="F13" i="24"/>
  <c r="F15" i="24"/>
  <c r="I13" i="24"/>
  <c r="G14" i="7"/>
  <c r="F14" i="7"/>
  <c r="H14" i="7"/>
  <c r="F67" i="29"/>
  <c r="F65" i="29"/>
  <c r="I65" i="29"/>
  <c r="F63" i="29"/>
  <c r="F61" i="29"/>
  <c r="I61" i="29"/>
  <c r="F59" i="29"/>
  <c r="F57" i="29"/>
  <c r="I57" i="29"/>
  <c r="F55" i="29"/>
  <c r="F53" i="29"/>
  <c r="I53" i="29"/>
  <c r="F51" i="29"/>
  <c r="F49" i="29"/>
  <c r="I49" i="29"/>
  <c r="F47" i="29"/>
  <c r="F45" i="29"/>
  <c r="I45" i="29"/>
  <c r="F43" i="29"/>
  <c r="F41" i="29"/>
  <c r="I41" i="29"/>
  <c r="F39" i="29"/>
  <c r="F37" i="29"/>
  <c r="I37" i="29"/>
  <c r="F35" i="29"/>
  <c r="F33" i="29"/>
  <c r="I33" i="29"/>
  <c r="F31" i="29"/>
  <c r="F29" i="29"/>
  <c r="I29" i="29"/>
  <c r="F27" i="29"/>
  <c r="F25" i="29"/>
  <c r="I25" i="29"/>
  <c r="F23" i="29"/>
  <c r="F21" i="29"/>
  <c r="I21" i="29"/>
  <c r="F19" i="29"/>
  <c r="F17" i="29"/>
  <c r="I17" i="29"/>
  <c r="F15" i="29"/>
  <c r="F13" i="29"/>
  <c r="I13" i="29"/>
  <c r="A1" i="29"/>
  <c r="F68" i="28"/>
  <c r="F66" i="28"/>
  <c r="F64" i="28"/>
  <c r="F62" i="28"/>
  <c r="F60" i="28"/>
  <c r="F58" i="28"/>
  <c r="F56" i="28"/>
  <c r="F54" i="28"/>
  <c r="F52" i="28"/>
  <c r="F50" i="28"/>
  <c r="F48" i="28"/>
  <c r="F46" i="28"/>
  <c r="F44" i="28"/>
  <c r="F42" i="28"/>
  <c r="F40" i="28"/>
  <c r="F38" i="28"/>
  <c r="F36" i="28"/>
  <c r="F34" i="28"/>
  <c r="F32" i="28"/>
  <c r="F30" i="28"/>
  <c r="F28" i="28"/>
  <c r="L10" i="28"/>
  <c r="C5" i="28"/>
  <c r="A1" i="28"/>
  <c r="H2" i="16"/>
  <c r="E16" i="7"/>
  <c r="O16" i="7"/>
  <c r="L16" i="7"/>
  <c r="L18" i="7"/>
  <c r="L20" i="7"/>
  <c r="L22" i="7"/>
  <c r="L24" i="7"/>
  <c r="M10" i="10"/>
  <c r="D5" i="10"/>
  <c r="L10" i="10"/>
  <c r="C5" i="10"/>
  <c r="F17" i="24"/>
  <c r="F19" i="24"/>
  <c r="I17" i="24"/>
  <c r="F21" i="24"/>
  <c r="F23" i="24"/>
  <c r="I21" i="24"/>
  <c r="F25" i="24"/>
  <c r="F27" i="24"/>
  <c r="I25" i="24"/>
  <c r="F29" i="24"/>
  <c r="F31" i="24"/>
  <c r="I29" i="24"/>
  <c r="F33" i="24"/>
  <c r="F35" i="24"/>
  <c r="I33" i="24"/>
  <c r="F37" i="24"/>
  <c r="F39" i="24"/>
  <c r="I37" i="24"/>
  <c r="F41" i="24"/>
  <c r="F43" i="24"/>
  <c r="I41" i="24"/>
  <c r="F45" i="24"/>
  <c r="F47" i="24"/>
  <c r="I45" i="24"/>
  <c r="F49" i="24"/>
  <c r="F51" i="24"/>
  <c r="I49" i="24"/>
  <c r="F53" i="24"/>
  <c r="F55" i="24"/>
  <c r="I53" i="24"/>
  <c r="F57" i="24"/>
  <c r="F59" i="24"/>
  <c r="I57" i="24"/>
  <c r="F61" i="24"/>
  <c r="F63" i="24"/>
  <c r="I61" i="24"/>
  <c r="F65" i="24"/>
  <c r="F67" i="24"/>
  <c r="I65" i="24"/>
  <c r="F68" i="10"/>
  <c r="F66" i="10"/>
  <c r="F64" i="10"/>
  <c r="F62" i="10"/>
  <c r="F60" i="10"/>
  <c r="F58" i="10"/>
  <c r="F56" i="10"/>
  <c r="F54" i="10"/>
  <c r="F52" i="10"/>
  <c r="F50" i="10"/>
  <c r="F48" i="10"/>
  <c r="F46" i="10"/>
  <c r="F44" i="10"/>
  <c r="F42" i="10"/>
  <c r="F40" i="10"/>
  <c r="F38" i="10"/>
  <c r="F36" i="10"/>
  <c r="F34" i="10"/>
  <c r="F32" i="10"/>
  <c r="F30" i="10"/>
  <c r="F28" i="10"/>
  <c r="F26" i="10"/>
  <c r="F24" i="10"/>
  <c r="F22" i="10"/>
  <c r="F20" i="10"/>
  <c r="F18" i="10"/>
  <c r="F16" i="10"/>
  <c r="F14" i="10"/>
  <c r="A1" i="24"/>
  <c r="D19" i="8"/>
  <c r="D23" i="8"/>
  <c r="D25" i="8"/>
  <c r="D24" i="8"/>
  <c r="D22" i="8"/>
  <c r="D21" i="8"/>
  <c r="D20" i="8"/>
  <c r="E19" i="8"/>
  <c r="E18" i="8"/>
  <c r="B1" i="15"/>
  <c r="B1" i="16"/>
  <c r="A1" i="7"/>
  <c r="A1" i="10"/>
</calcChain>
</file>

<file path=xl/comments1.xml><?xml version="1.0" encoding="utf-8"?>
<comments xmlns="http://schemas.openxmlformats.org/spreadsheetml/2006/main">
  <authors>
    <author>Masato Ishida</author>
  </authors>
  <commentList>
    <comment ref="C17" authorId="0">
      <text>
        <r>
          <rPr>
            <b/>
            <sz val="9"/>
            <color indexed="81"/>
            <rFont val="ＭＳ Ｐゴシック"/>
            <family val="3"/>
            <charset val="128"/>
          </rPr>
          <t>代表者以外の方が振込をする場合にのみ上書き記載してください</t>
        </r>
      </text>
    </comment>
  </commentList>
</comments>
</file>

<file path=xl/comments2.xml><?xml version="1.0" encoding="utf-8"?>
<comments xmlns="http://schemas.openxmlformats.org/spreadsheetml/2006/main">
  <authors>
    <author>Masato Ishida</author>
  </authors>
  <commentList>
    <comment ref="I4" authorId="0">
      <text>
        <r>
          <rPr>
            <b/>
            <sz val="9"/>
            <color indexed="81"/>
            <rFont val="ＭＳ Ｐゴシック"/>
            <family val="3"/>
            <charset val="128"/>
          </rPr>
          <t>他の所属団体でADを申請している場合、重複を避けるため、※を入れて必要なしとしてください</t>
        </r>
      </text>
    </comment>
  </commentList>
</comments>
</file>

<file path=xl/sharedStrings.xml><?xml version="1.0" encoding="utf-8"?>
<sst xmlns="http://schemas.openxmlformats.org/spreadsheetml/2006/main" count="222" uniqueCount="123">
  <si>
    <t>No.</t>
  </si>
  <si>
    <t>選手氏名</t>
  </si>
  <si>
    <t>選手登録番号</t>
    <phoneticPr fontId="2"/>
  </si>
  <si>
    <t>№</t>
    <phoneticPr fontId="2"/>
  </si>
  <si>
    <t>フリガナ</t>
    <phoneticPr fontId="2"/>
  </si>
  <si>
    <t>氏　　　　　名</t>
    <rPh sb="0" eb="1">
      <t>シ</t>
    </rPh>
    <rPh sb="6" eb="7">
      <t>メイ</t>
    </rPh>
    <phoneticPr fontId="2"/>
  </si>
  <si>
    <t>登録番号(6ケタ)</t>
    <rPh sb="0" eb="2">
      <t>トウロク</t>
    </rPh>
    <rPh sb="2" eb="4">
      <t>バンゴウ</t>
    </rPh>
    <phoneticPr fontId="2"/>
  </si>
  <si>
    <t>※フリガナもご記入ください。</t>
    <rPh sb="7" eb="9">
      <t>キニュウ</t>
    </rPh>
    <phoneticPr fontId="2"/>
  </si>
  <si>
    <t>①</t>
    <phoneticPr fontId="2"/>
  </si>
  <si>
    <t>②</t>
    <phoneticPr fontId="2"/>
  </si>
  <si>
    <t>円</t>
    <rPh sb="0" eb="1">
      <t>エン</t>
    </rPh>
    <phoneticPr fontId="2"/>
  </si>
  <si>
    <t>男子</t>
    <rPh sb="0" eb="2">
      <t>ダンシ</t>
    </rPh>
    <phoneticPr fontId="2"/>
  </si>
  <si>
    <t>女子</t>
    <rPh sb="0" eb="2">
      <t>ジョシ</t>
    </rPh>
    <phoneticPr fontId="2"/>
  </si>
  <si>
    <t>合計</t>
    <rPh sb="0" eb="2">
      <t>ゴウケイ</t>
    </rPh>
    <phoneticPr fontId="2"/>
  </si>
  <si>
    <t>単価</t>
    <rPh sb="0" eb="2">
      <t>タンカ</t>
    </rPh>
    <phoneticPr fontId="2"/>
  </si>
  <si>
    <t>×</t>
    <phoneticPr fontId="2"/>
  </si>
  <si>
    <t>円　＝</t>
    <rPh sb="0" eb="1">
      <t>エン</t>
    </rPh>
    <phoneticPr fontId="2"/>
  </si>
  <si>
    <t>小計</t>
    <rPh sb="0" eb="2">
      <t>ショウケイ</t>
    </rPh>
    <phoneticPr fontId="2"/>
  </si>
  <si>
    <t>大会参加費</t>
    <rPh sb="0" eb="2">
      <t>タイカイ</t>
    </rPh>
    <rPh sb="2" eb="5">
      <t>サンカヒ</t>
    </rPh>
    <phoneticPr fontId="2"/>
  </si>
  <si>
    <t>　　　　　　※期限までにお振込みがない場合は、参加申込書が無効となります。</t>
  </si>
  <si>
    <t>　　　　　　※期限以降の変更による大会参加費の返金はいたしません。</t>
  </si>
  <si>
    <t>振込者名　</t>
  </si>
  <si>
    <t>振込方法</t>
    <rPh sb="0" eb="2">
      <t>フリコミ</t>
    </rPh>
    <rPh sb="2" eb="4">
      <t>ホウホウ</t>
    </rPh>
    <phoneticPr fontId="2"/>
  </si>
  <si>
    <t>振込口座情報</t>
    <rPh sb="4" eb="6">
      <t>ジョウホウ</t>
    </rPh>
    <phoneticPr fontId="2"/>
  </si>
  <si>
    <t>代表者フリガナ</t>
    <rPh sb="0" eb="3">
      <t>ダイヒョウシャ</t>
    </rPh>
    <phoneticPr fontId="2"/>
  </si>
  <si>
    <t>代表者名</t>
    <rPh sb="0" eb="3">
      <t>ダイヒョウシャ</t>
    </rPh>
    <rPh sb="3" eb="4">
      <t>メイ</t>
    </rPh>
    <phoneticPr fontId="2"/>
  </si>
  <si>
    <t>郵便番号</t>
    <rPh sb="0" eb="4">
      <t>ユウビンバンゴウ</t>
    </rPh>
    <phoneticPr fontId="2"/>
  </si>
  <si>
    <t>所属団体フリガナ</t>
    <rPh sb="0" eb="2">
      <t>ショゾク</t>
    </rPh>
    <rPh sb="2" eb="4">
      <t>ダンタイ</t>
    </rPh>
    <phoneticPr fontId="2"/>
  </si>
  <si>
    <t>所属団体名</t>
    <rPh sb="0" eb="2">
      <t>ショゾク</t>
    </rPh>
    <rPh sb="2" eb="4">
      <t>ダンタイ</t>
    </rPh>
    <rPh sb="4" eb="5">
      <t>メイ</t>
    </rPh>
    <phoneticPr fontId="2"/>
  </si>
  <si>
    <t>E-mail</t>
    <phoneticPr fontId="2"/>
  </si>
  <si>
    <t>住所 1</t>
    <rPh sb="0" eb="2">
      <t>ジュウショ</t>
    </rPh>
    <phoneticPr fontId="2"/>
  </si>
  <si>
    <t>住所 2</t>
    <rPh sb="0" eb="2">
      <t>ジュウショ</t>
    </rPh>
    <phoneticPr fontId="2"/>
  </si>
  <si>
    <t>振込者フリガナ</t>
    <rPh sb="0" eb="2">
      <t>フリコミ</t>
    </rPh>
    <rPh sb="2" eb="3">
      <t>シャ</t>
    </rPh>
    <phoneticPr fontId="2"/>
  </si>
  <si>
    <t>振込者名</t>
    <rPh sb="0" eb="2">
      <t>フリコミ</t>
    </rPh>
    <rPh sb="2" eb="3">
      <t>シャ</t>
    </rPh>
    <rPh sb="3" eb="4">
      <t>メイ</t>
    </rPh>
    <phoneticPr fontId="2"/>
  </si>
  <si>
    <t>所属団体情報</t>
    <rPh sb="0" eb="2">
      <t>ショゾク</t>
    </rPh>
    <rPh sb="2" eb="4">
      <t>ダンタイ</t>
    </rPh>
    <rPh sb="4" eb="6">
      <t>ジョウホウ</t>
    </rPh>
    <phoneticPr fontId="2"/>
  </si>
  <si>
    <t>参加費用等振込者情報</t>
    <rPh sb="0" eb="2">
      <t>サンカ</t>
    </rPh>
    <rPh sb="2" eb="4">
      <t>ヒヨウ</t>
    </rPh>
    <rPh sb="4" eb="5">
      <t>トウ</t>
    </rPh>
    <rPh sb="5" eb="7">
      <t>フリコミ</t>
    </rPh>
    <rPh sb="7" eb="8">
      <t>シャ</t>
    </rPh>
    <rPh sb="8" eb="10">
      <t>ジョウホウ</t>
    </rPh>
    <phoneticPr fontId="2"/>
  </si>
  <si>
    <t>TEL (ハイフンなし)</t>
    <phoneticPr fontId="2"/>
  </si>
  <si>
    <t>FAX (ハイフンなし)</t>
    <phoneticPr fontId="2"/>
  </si>
  <si>
    <t>生年月日</t>
    <rPh sb="0" eb="2">
      <t>セイネン</t>
    </rPh>
    <rPh sb="2" eb="4">
      <t>ガッピ</t>
    </rPh>
    <phoneticPr fontId="2"/>
  </si>
  <si>
    <t>時点の年齢</t>
    <rPh sb="0" eb="2">
      <t>ジテン</t>
    </rPh>
    <rPh sb="3" eb="5">
      <t>ネンレイ</t>
    </rPh>
    <phoneticPr fontId="2"/>
  </si>
  <si>
    <t>種別</t>
    <rPh sb="0" eb="2">
      <t>シュベツ</t>
    </rPh>
    <phoneticPr fontId="2"/>
  </si>
  <si>
    <t>※監督・コーチは必ず登録番号を記入してください</t>
    <rPh sb="1" eb="3">
      <t>カントク</t>
    </rPh>
    <rPh sb="8" eb="9">
      <t>カナラ</t>
    </rPh>
    <rPh sb="10" eb="12">
      <t>トウロク</t>
    </rPh>
    <rPh sb="12" eb="14">
      <t>バンゴウ</t>
    </rPh>
    <rPh sb="15" eb="17">
      <t>キニュウ</t>
    </rPh>
    <phoneticPr fontId="2"/>
  </si>
  <si>
    <t>※そのグループで試技を行う選手が、他の選手のスポッターマットを持っても問題ありません(適切な方を指名ください)</t>
    <rPh sb="8" eb="10">
      <t>シギ</t>
    </rPh>
    <rPh sb="11" eb="12">
      <t>オコナ</t>
    </rPh>
    <rPh sb="13" eb="15">
      <t>センシュ</t>
    </rPh>
    <rPh sb="17" eb="18">
      <t>ホカ</t>
    </rPh>
    <rPh sb="19" eb="21">
      <t>センシュ</t>
    </rPh>
    <rPh sb="31" eb="32">
      <t>モ</t>
    </rPh>
    <rPh sb="35" eb="37">
      <t>モンダイ</t>
    </rPh>
    <rPh sb="43" eb="45">
      <t>テキセツ</t>
    </rPh>
    <rPh sb="46" eb="47">
      <t>カタ</t>
    </rPh>
    <rPh sb="48" eb="50">
      <t>シメイ</t>
    </rPh>
    <phoneticPr fontId="2"/>
  </si>
  <si>
    <t>※コーチ以外でスポッターマットを持つ方については、危険を回避できると思われる適切な方を指名ください</t>
    <rPh sb="4" eb="6">
      <t>イガイ</t>
    </rPh>
    <rPh sb="16" eb="17">
      <t>モ</t>
    </rPh>
    <rPh sb="18" eb="19">
      <t>カタ</t>
    </rPh>
    <rPh sb="25" eb="27">
      <t>キケン</t>
    </rPh>
    <rPh sb="28" eb="30">
      <t>カイヒ</t>
    </rPh>
    <rPh sb="34" eb="35">
      <t>オモ</t>
    </rPh>
    <rPh sb="38" eb="40">
      <t>テキセツ</t>
    </rPh>
    <rPh sb="41" eb="42">
      <t>カタ</t>
    </rPh>
    <rPh sb="43" eb="45">
      <t>シメイ</t>
    </rPh>
    <phoneticPr fontId="2"/>
  </si>
  <si>
    <t>※大会期間中、ADカードがない方は競技フロアに入ることができません</t>
    <rPh sb="1" eb="3">
      <t>タイカイ</t>
    </rPh>
    <rPh sb="3" eb="6">
      <t>キカンチュウ</t>
    </rPh>
    <rPh sb="15" eb="16">
      <t>カタ</t>
    </rPh>
    <rPh sb="17" eb="19">
      <t>キョウギ</t>
    </rPh>
    <rPh sb="23" eb="24">
      <t>ハイ</t>
    </rPh>
    <phoneticPr fontId="2"/>
  </si>
  <si>
    <t>※大会当日受付または、申込み期限を過ぎてのAD発行はいたしませんので十分ご注意ください</t>
    <rPh sb="1" eb="3">
      <t>タイカイ</t>
    </rPh>
    <rPh sb="3" eb="5">
      <t>トウジツ</t>
    </rPh>
    <rPh sb="5" eb="7">
      <t>ウケツケ</t>
    </rPh>
    <rPh sb="11" eb="13">
      <t>モウシコ</t>
    </rPh>
    <rPh sb="14" eb="16">
      <t>キゲン</t>
    </rPh>
    <rPh sb="17" eb="18">
      <t>ス</t>
    </rPh>
    <rPh sb="23" eb="25">
      <t>ハッコウ</t>
    </rPh>
    <rPh sb="34" eb="36">
      <t>ジュウブン</t>
    </rPh>
    <rPh sb="37" eb="39">
      <t>チュウイ</t>
    </rPh>
    <phoneticPr fontId="2"/>
  </si>
  <si>
    <t>部 門</t>
    <rPh sb="0" eb="1">
      <t>ブ</t>
    </rPh>
    <rPh sb="2" eb="3">
      <t>モン</t>
    </rPh>
    <phoneticPr fontId="2"/>
  </si>
  <si>
    <t>男　　　　子</t>
    <rPh sb="0" eb="1">
      <t>オトコ</t>
    </rPh>
    <rPh sb="5" eb="6">
      <t>コ</t>
    </rPh>
    <phoneticPr fontId="2"/>
  </si>
  <si>
    <t>帯同審判</t>
    <rPh sb="0" eb="2">
      <t>タイドウ</t>
    </rPh>
    <rPh sb="2" eb="4">
      <t>シンパン</t>
    </rPh>
    <phoneticPr fontId="2"/>
  </si>
  <si>
    <t>大会参加費合計 (A)</t>
    <rPh sb="0" eb="2">
      <t>タイカイ</t>
    </rPh>
    <rPh sb="2" eb="4">
      <t>サンカ</t>
    </rPh>
    <rPh sb="4" eb="5">
      <t>ヒ</t>
    </rPh>
    <rPh sb="5" eb="7">
      <t>ゴウケイ</t>
    </rPh>
    <phoneticPr fontId="2"/>
  </si>
  <si>
    <t>帯同審判依頼料 (B)</t>
    <rPh sb="0" eb="2">
      <t>タイドウ</t>
    </rPh>
    <rPh sb="2" eb="4">
      <t>シンパン</t>
    </rPh>
    <rPh sb="4" eb="6">
      <t>イライ</t>
    </rPh>
    <rPh sb="6" eb="7">
      <t>リョウ</t>
    </rPh>
    <phoneticPr fontId="2"/>
  </si>
  <si>
    <t>　</t>
    <phoneticPr fontId="2"/>
  </si>
  <si>
    <t>銀行名　　三菱東京UFJ銀行 渋谷中央支店　　　　支店名　渋谷中央支店</t>
    <rPh sb="5" eb="7">
      <t>ミツビシ</t>
    </rPh>
    <rPh sb="7" eb="9">
      <t>トウキョウ</t>
    </rPh>
    <rPh sb="12" eb="14">
      <t>ギンコウ</t>
    </rPh>
    <rPh sb="15" eb="17">
      <t>シブヤ</t>
    </rPh>
    <rPh sb="17" eb="19">
      <t>チュウオウ</t>
    </rPh>
    <rPh sb="19" eb="21">
      <t>シテン</t>
    </rPh>
    <rPh sb="29" eb="31">
      <t>シブヤ</t>
    </rPh>
    <rPh sb="31" eb="33">
      <t>チュウオウ</t>
    </rPh>
    <rPh sb="33" eb="35">
      <t>シテン</t>
    </rPh>
    <phoneticPr fontId="2" alignment="distributed"/>
  </si>
  <si>
    <t>普通　　　0352258</t>
    <phoneticPr fontId="2"/>
  </si>
  <si>
    <t>※審判を帯同できる場合は、審判の種別および登録番号を忘れず記入してください</t>
    <rPh sb="1" eb="3">
      <t>シンパン</t>
    </rPh>
    <rPh sb="4" eb="6">
      <t>タイドウ</t>
    </rPh>
    <rPh sb="9" eb="11">
      <t>バアイ</t>
    </rPh>
    <rPh sb="13" eb="15">
      <t>シンパン</t>
    </rPh>
    <rPh sb="16" eb="18">
      <t>シュベツ</t>
    </rPh>
    <rPh sb="21" eb="23">
      <t>トウロク</t>
    </rPh>
    <rPh sb="23" eb="25">
      <t>バンゴウ</t>
    </rPh>
    <rPh sb="26" eb="27">
      <t>ワス</t>
    </rPh>
    <rPh sb="29" eb="31">
      <t>キニュウ</t>
    </rPh>
    <phoneticPr fontId="2"/>
  </si>
  <si>
    <t>監督・コーチAD &amp; 撮影許可証申請</t>
    <rPh sb="0" eb="2">
      <t>カントク</t>
    </rPh>
    <rPh sb="11" eb="13">
      <t>サツエイ</t>
    </rPh>
    <rPh sb="13" eb="16">
      <t>キョカショウ</t>
    </rPh>
    <rPh sb="16" eb="18">
      <t>シンセイ</t>
    </rPh>
    <phoneticPr fontId="2"/>
  </si>
  <si>
    <t>広告料</t>
    <rPh sb="0" eb="3">
      <t>コウコクリョウ</t>
    </rPh>
    <phoneticPr fontId="2"/>
  </si>
  <si>
    <t>協賛寄付</t>
    <rPh sb="0" eb="2">
      <t>キョウサン</t>
    </rPh>
    <rPh sb="2" eb="4">
      <t>キフ</t>
    </rPh>
    <phoneticPr fontId="2"/>
  </si>
  <si>
    <t>※何口分かを入力してください</t>
    <rPh sb="1" eb="3">
      <t>ナンクチ</t>
    </rPh>
    <rPh sb="3" eb="4">
      <t>ブン</t>
    </rPh>
    <rPh sb="6" eb="8">
      <t>ニュウリョク</t>
    </rPh>
    <phoneticPr fontId="2"/>
  </si>
  <si>
    <t xml:space="preserve"> x 2,000円</t>
    <rPh sb="8" eb="9">
      <t>エン</t>
    </rPh>
    <phoneticPr fontId="2"/>
  </si>
  <si>
    <t>※コーチ資格のないスポッターおよびトレーナーについては登録番号の記載は必要ありません</t>
    <rPh sb="4" eb="6">
      <t>シカク</t>
    </rPh>
    <rPh sb="27" eb="29">
      <t>トウロク</t>
    </rPh>
    <rPh sb="29" eb="31">
      <t>バンゴウ</t>
    </rPh>
    <rPh sb="32" eb="34">
      <t>キサイ</t>
    </rPh>
    <rPh sb="35" eb="37">
      <t>ヒツヨウ</t>
    </rPh>
    <phoneticPr fontId="2"/>
  </si>
  <si>
    <t>※トレーナー1名の AD を発行します。(男女選手がいる場合は 2 名分)</t>
    <rPh sb="7" eb="8">
      <t>メイ</t>
    </rPh>
    <rPh sb="14" eb="16">
      <t>ハッコウ</t>
    </rPh>
    <rPh sb="21" eb="23">
      <t>ダンジョ</t>
    </rPh>
    <rPh sb="23" eb="25">
      <t>センシュ</t>
    </rPh>
    <rPh sb="28" eb="30">
      <t>バアイ</t>
    </rPh>
    <rPh sb="34" eb="35">
      <t>メイ</t>
    </rPh>
    <rPh sb="35" eb="36">
      <t>ブン</t>
    </rPh>
    <phoneticPr fontId="2"/>
  </si>
  <si>
    <t>※スポッター 2 名分の AD を発行します (男女選手がいる場合にのみ 4 名分)</t>
    <rPh sb="9" eb="10">
      <t>メイ</t>
    </rPh>
    <rPh sb="10" eb="11">
      <t>ブン</t>
    </rPh>
    <rPh sb="17" eb="19">
      <t>ハッコウ</t>
    </rPh>
    <rPh sb="24" eb="26">
      <t>ダンジョ</t>
    </rPh>
    <rPh sb="26" eb="28">
      <t>センシュ</t>
    </rPh>
    <rPh sb="31" eb="33">
      <t>バアイ</t>
    </rPh>
    <rPh sb="39" eb="40">
      <t>メイ</t>
    </rPh>
    <rPh sb="40" eb="41">
      <t>ブン</t>
    </rPh>
    <phoneticPr fontId="2"/>
  </si>
  <si>
    <t>※監督・コーチ 1 名の AD を発行します (2名以上で男女がいる場合にのみ 2 名分)</t>
    <rPh sb="1" eb="3">
      <t>カントク</t>
    </rPh>
    <rPh sb="10" eb="11">
      <t>メイ</t>
    </rPh>
    <rPh sb="17" eb="19">
      <t>ハッコウ</t>
    </rPh>
    <rPh sb="25" eb="28">
      <t>メイイジョウ</t>
    </rPh>
    <rPh sb="29" eb="31">
      <t>ダンジョ</t>
    </rPh>
    <rPh sb="34" eb="36">
      <t>バアイ</t>
    </rPh>
    <rPh sb="42" eb="44">
      <t>メイブン</t>
    </rPh>
    <phoneticPr fontId="2"/>
  </si>
  <si>
    <t>※選手はこの表に入力しないでください</t>
    <rPh sb="1" eb="3">
      <t>センシュ</t>
    </rPh>
    <rPh sb="6" eb="7">
      <t>ヒョウ</t>
    </rPh>
    <rPh sb="8" eb="10">
      <t>ニュウリョク</t>
    </rPh>
    <phoneticPr fontId="2"/>
  </si>
  <si>
    <t>トレーナー</t>
  </si>
  <si>
    <t>スポッター</t>
  </si>
  <si>
    <t>監督・コーチ</t>
  </si>
  <si>
    <t>№</t>
    <phoneticPr fontId="2"/>
  </si>
  <si>
    <t>フリガナ</t>
    <phoneticPr fontId="2"/>
  </si>
  <si>
    <t>例) 2000/1/23</t>
    <rPh sb="0" eb="1">
      <t>レイ</t>
    </rPh>
    <phoneticPr fontId="2"/>
  </si>
  <si>
    <t>※すべて入力しないとカウントされません</t>
    <rPh sb="4" eb="6">
      <t>ニュウリョク</t>
    </rPh>
    <phoneticPr fontId="2"/>
  </si>
  <si>
    <t>ADカード
必要なし</t>
    <rPh sb="6" eb="8">
      <t>ヒツヨウ</t>
    </rPh>
    <phoneticPr fontId="2"/>
  </si>
  <si>
    <r>
      <t>1</t>
    </r>
    <r>
      <rPr>
        <sz val="9"/>
        <rFont val="メイリオ"/>
        <family val="3"/>
        <charset val="128"/>
      </rPr>
      <t>3-15</t>
    </r>
    <r>
      <rPr>
        <sz val="9"/>
        <rFont val="メイリオ"/>
        <family val="3"/>
        <charset val="128"/>
      </rPr>
      <t>才</t>
    </r>
    <rPh sb="5" eb="6">
      <t>サイ</t>
    </rPh>
    <phoneticPr fontId="2"/>
  </si>
  <si>
    <r>
      <rPr>
        <sz val="9"/>
        <rFont val="メイリオ"/>
        <family val="3"/>
        <charset val="128"/>
      </rPr>
      <t>1</t>
    </r>
    <r>
      <rPr>
        <sz val="9"/>
        <rFont val="メイリオ"/>
        <family val="3"/>
        <charset val="128"/>
      </rPr>
      <t>0</t>
    </r>
    <r>
      <rPr>
        <sz val="9"/>
        <rFont val="メイリオ"/>
        <family val="3"/>
        <charset val="128"/>
      </rPr>
      <t>才以下</t>
    </r>
    <rPh sb="2" eb="3">
      <t>サイ</t>
    </rPh>
    <rPh sb="3" eb="5">
      <t>イカ</t>
    </rPh>
    <phoneticPr fontId="2"/>
  </si>
  <si>
    <r>
      <rPr>
        <sz val="9"/>
        <rFont val="メイリオ"/>
        <family val="3"/>
        <charset val="128"/>
      </rPr>
      <t>1</t>
    </r>
    <r>
      <rPr>
        <sz val="9"/>
        <rFont val="メイリオ"/>
        <family val="3"/>
        <charset val="128"/>
      </rPr>
      <t>1-12</t>
    </r>
    <r>
      <rPr>
        <sz val="9"/>
        <rFont val="メイリオ"/>
        <family val="3"/>
        <charset val="128"/>
      </rPr>
      <t>才</t>
    </r>
    <rPh sb="5" eb="6">
      <t>サイ</t>
    </rPh>
    <phoneticPr fontId="2"/>
  </si>
  <si>
    <t>年齢区分</t>
    <rPh sb="0" eb="2">
      <t>ネンレイ</t>
    </rPh>
    <rPh sb="2" eb="4">
      <t>クブン</t>
    </rPh>
    <phoneticPr fontId="2"/>
  </si>
  <si>
    <t>団体メンバー</t>
    <rPh sb="0" eb="2">
      <t>ダンタイ</t>
    </rPh>
    <phoneticPr fontId="15"/>
  </si>
  <si>
    <r>
      <t>　　　　　　※取扱日ではなく、口座入金の日付けが6月2</t>
    </r>
    <r>
      <rPr>
        <sz val="11"/>
        <rFont val="メイリオ"/>
        <family val="3"/>
        <charset val="128"/>
      </rPr>
      <t>4</t>
    </r>
    <r>
      <rPr>
        <sz val="11"/>
        <rFont val="メイリオ"/>
        <family val="3"/>
        <charset val="128"/>
      </rPr>
      <t>日までです、ご注意ください。</t>
    </r>
    <phoneticPr fontId="2"/>
  </si>
  <si>
    <r>
      <t>1</t>
    </r>
    <r>
      <rPr>
        <sz val="12"/>
        <rFont val="メイリオ"/>
        <family val="3"/>
        <charset val="128"/>
      </rPr>
      <t>1-12</t>
    </r>
    <r>
      <rPr>
        <sz val="12"/>
        <rFont val="メイリオ"/>
        <family val="3"/>
        <charset val="128"/>
      </rPr>
      <t>才　個人競技</t>
    </r>
    <rPh sb="5" eb="6">
      <t>サイ</t>
    </rPh>
    <rPh sb="7" eb="9">
      <t>コジン</t>
    </rPh>
    <rPh sb="9" eb="11">
      <t>キョウギ</t>
    </rPh>
    <phoneticPr fontId="2"/>
  </si>
  <si>
    <r>
      <t>13-15才　個人競技</t>
    </r>
    <r>
      <rPr>
        <sz val="12"/>
        <rFont val="メイリオ"/>
        <family val="3"/>
        <charset val="128"/>
      </rPr>
      <t/>
    </r>
    <rPh sb="5" eb="6">
      <t>サイ</t>
    </rPh>
    <rPh sb="7" eb="9">
      <t>コジン</t>
    </rPh>
    <rPh sb="9" eb="11">
      <t>キョウギ</t>
    </rPh>
    <phoneticPr fontId="2"/>
  </si>
  <si>
    <t>③</t>
    <phoneticPr fontId="2"/>
  </si>
  <si>
    <t>④</t>
    <phoneticPr fontId="2"/>
  </si>
  <si>
    <t>10才以下  シンクロ競技</t>
    <rPh sb="2" eb="3">
      <t>サイ</t>
    </rPh>
    <rPh sb="3" eb="5">
      <t>イカ</t>
    </rPh>
    <rPh sb="11" eb="13">
      <t>キョウギ</t>
    </rPh>
    <phoneticPr fontId="2"/>
  </si>
  <si>
    <r>
      <t>10</t>
    </r>
    <r>
      <rPr>
        <sz val="12"/>
        <rFont val="メイリオ"/>
        <family val="3"/>
        <charset val="128"/>
      </rPr>
      <t>才以下</t>
    </r>
    <r>
      <rPr>
        <sz val="12"/>
        <rFont val="メイリオ"/>
        <family val="3"/>
        <charset val="128"/>
      </rPr>
      <t xml:space="preserve">  </t>
    </r>
    <r>
      <rPr>
        <sz val="12"/>
        <rFont val="メイリオ"/>
        <family val="3"/>
        <charset val="128"/>
      </rPr>
      <t>個人競技</t>
    </r>
    <rPh sb="2" eb="3">
      <t>サイ</t>
    </rPh>
    <rPh sb="3" eb="5">
      <t>イカ</t>
    </rPh>
    <rPh sb="7" eb="9">
      <t>コジン</t>
    </rPh>
    <rPh sb="9" eb="11">
      <t>キョウギ</t>
    </rPh>
    <phoneticPr fontId="2"/>
  </si>
  <si>
    <t>11-12才  シンクロ競技</t>
    <rPh sb="5" eb="6">
      <t>サイ</t>
    </rPh>
    <rPh sb="12" eb="14">
      <t>キョウギ</t>
    </rPh>
    <phoneticPr fontId="2"/>
  </si>
  <si>
    <r>
      <t>1</t>
    </r>
    <r>
      <rPr>
        <sz val="12"/>
        <rFont val="メイリオ"/>
        <family val="3"/>
        <charset val="128"/>
      </rPr>
      <t>3</t>
    </r>
    <r>
      <rPr>
        <sz val="12"/>
        <rFont val="メイリオ"/>
        <family val="3"/>
        <charset val="128"/>
      </rPr>
      <t>-1</t>
    </r>
    <r>
      <rPr>
        <sz val="12"/>
        <rFont val="メイリオ"/>
        <family val="3"/>
        <charset val="128"/>
      </rPr>
      <t>5</t>
    </r>
    <r>
      <rPr>
        <sz val="12"/>
        <rFont val="メイリオ"/>
        <family val="3"/>
        <charset val="128"/>
      </rPr>
      <t>才  シンクロ競技</t>
    </r>
    <rPh sb="5" eb="6">
      <t>サイ</t>
    </rPh>
    <rPh sb="12" eb="14">
      <t>キョウギ</t>
    </rPh>
    <phoneticPr fontId="2"/>
  </si>
  <si>
    <t>⑤</t>
    <phoneticPr fontId="2"/>
  </si>
  <si>
    <t>⑥</t>
    <phoneticPr fontId="2"/>
  </si>
  <si>
    <t>13-15才</t>
    <rPh sb="5" eb="6">
      <t>サイ</t>
    </rPh>
    <phoneticPr fontId="2"/>
  </si>
  <si>
    <t>10才以下  団体競技</t>
    <rPh sb="2" eb="3">
      <t>サイ</t>
    </rPh>
    <rPh sb="3" eb="5">
      <t>イカ</t>
    </rPh>
    <rPh sb="7" eb="9">
      <t>ダンタイ</t>
    </rPh>
    <rPh sb="9" eb="11">
      <t>キョウギ</t>
    </rPh>
    <phoneticPr fontId="2"/>
  </si>
  <si>
    <t>11-12才  団体競技</t>
    <rPh sb="5" eb="6">
      <t>サイ</t>
    </rPh>
    <rPh sb="8" eb="10">
      <t>ダンタイ</t>
    </rPh>
    <rPh sb="10" eb="12">
      <t>キョウギ</t>
    </rPh>
    <phoneticPr fontId="2"/>
  </si>
  <si>
    <r>
      <t>13</t>
    </r>
    <r>
      <rPr>
        <sz val="12"/>
        <rFont val="メイリオ"/>
        <family val="3"/>
        <charset val="128"/>
      </rPr>
      <t>-15才  団体競技</t>
    </r>
    <rPh sb="5" eb="6">
      <t>サイ</t>
    </rPh>
    <rPh sb="8" eb="10">
      <t>ダンタイ</t>
    </rPh>
    <rPh sb="10" eb="12">
      <t>キョウギ</t>
    </rPh>
    <phoneticPr fontId="2"/>
  </si>
  <si>
    <t>撮影許可用ビブス (最大3名まで)</t>
    <rPh sb="0" eb="2">
      <t>サツエイ</t>
    </rPh>
    <rPh sb="2" eb="4">
      <t>キョカ</t>
    </rPh>
    <rPh sb="4" eb="5">
      <t>ヨウ</t>
    </rPh>
    <rPh sb="10" eb="12">
      <t>サイダイ</t>
    </rPh>
    <rPh sb="13" eb="14">
      <t>メイ</t>
    </rPh>
    <phoneticPr fontId="2"/>
  </si>
  <si>
    <t>名</t>
    <rPh sb="0" eb="1">
      <t>メイ</t>
    </rPh>
    <phoneticPr fontId="2"/>
  </si>
  <si>
    <t>設置看板</t>
    <rPh sb="0" eb="4">
      <t>セッチカンバｎ</t>
    </rPh>
    <phoneticPr fontId="2"/>
  </si>
  <si>
    <t xml:space="preserve">広告料 (D) </t>
    <rPh sb="0" eb="3">
      <t>コウコクリョウ</t>
    </rPh>
    <phoneticPr fontId="2"/>
  </si>
  <si>
    <t xml:space="preserve">協賛寄付 (E) </t>
    <rPh sb="0" eb="2">
      <t>キョウサン</t>
    </rPh>
    <rPh sb="2" eb="4">
      <t>キフ</t>
    </rPh>
    <phoneticPr fontId="2"/>
  </si>
  <si>
    <t xml:space="preserve">振込総額 A+B+C+D+E </t>
    <phoneticPr fontId="2"/>
  </si>
  <si>
    <t>個人</t>
    <rPh sb="0" eb="2">
      <t>コジｎ</t>
    </rPh>
    <phoneticPr fontId="2"/>
  </si>
  <si>
    <t>団体</t>
    <rPh sb="0" eb="2">
      <t>ダンタイ</t>
    </rPh>
    <phoneticPr fontId="2"/>
  </si>
  <si>
    <t>カテゴリｰ選択</t>
    <rPh sb="5" eb="7">
      <t>センタク</t>
    </rPh>
    <phoneticPr fontId="2"/>
  </si>
  <si>
    <t>入力数</t>
    <rPh sb="0" eb="3">
      <t>ニュウリョクスウ</t>
    </rPh>
    <phoneticPr fontId="2"/>
  </si>
  <si>
    <t>入力完了数</t>
    <rPh sb="0" eb="2">
      <t>ニュウリョク</t>
    </rPh>
    <rPh sb="2" eb="5">
      <t>カンリョウスウ</t>
    </rPh>
    <phoneticPr fontId="2"/>
  </si>
  <si>
    <t>10才以下</t>
    <phoneticPr fontId="2"/>
  </si>
  <si>
    <t>11-12才</t>
    <phoneticPr fontId="2"/>
  </si>
  <si>
    <t>13-15才</t>
    <phoneticPr fontId="2"/>
  </si>
  <si>
    <t>※団体は3名もしくは4名にならないとカウントされません</t>
    <rPh sb="1" eb="3">
      <t>ダンタイ</t>
    </rPh>
    <rPh sb="5" eb="6">
      <t>メイ</t>
    </rPh>
    <rPh sb="11" eb="12">
      <t>メイ</t>
    </rPh>
    <phoneticPr fontId="2"/>
  </si>
  <si>
    <t/>
  </si>
  <si>
    <t xml:space="preserve">設置看板 (C) </t>
    <rPh sb="0" eb="4">
      <t>セッチカンバン</t>
    </rPh>
    <phoneticPr fontId="2"/>
  </si>
  <si>
    <t>※看板を設置される団体は金額を選択してください</t>
    <rPh sb="1" eb="3">
      <t>カンバン</t>
    </rPh>
    <rPh sb="4" eb="6">
      <t>セッチ</t>
    </rPh>
    <rPh sb="9" eb="11">
      <t>ダンタイ</t>
    </rPh>
    <rPh sb="12" eb="14">
      <t>キンガク</t>
    </rPh>
    <rPh sb="15" eb="17">
      <t>センタク</t>
    </rPh>
    <phoneticPr fontId="2"/>
  </si>
  <si>
    <t>※金額を選択してください</t>
    <rPh sb="1" eb="3">
      <t>キンガク</t>
    </rPh>
    <rPh sb="4" eb="6">
      <t>センタク</t>
    </rPh>
    <phoneticPr fontId="2"/>
  </si>
  <si>
    <t>※自動で入力されます</t>
    <rPh sb="1" eb="3">
      <t>ジドウ</t>
    </rPh>
    <rPh sb="4" eb="6">
      <t>ニュウリョク</t>
    </rPh>
    <phoneticPr fontId="2"/>
  </si>
  <si>
    <t>所属団体名</t>
    <rPh sb="0" eb="2">
      <t>ショゾク</t>
    </rPh>
    <rPh sb="2" eb="5">
      <t>ダンタイメイ</t>
    </rPh>
    <phoneticPr fontId="15"/>
  </si>
  <si>
    <r>
      <rPr>
        <b/>
        <sz val="14"/>
        <rFont val="メイリオ"/>
        <family val="3"/>
        <charset val="128"/>
      </rPr>
      <t>女</t>
    </r>
    <r>
      <rPr>
        <b/>
        <sz val="14"/>
        <rFont val="メイリオ"/>
        <family val="3"/>
        <charset val="128"/>
      </rPr>
      <t>　　　　子</t>
    </r>
    <rPh sb="0" eb="1">
      <t>オンナ</t>
    </rPh>
    <rPh sb="5" eb="6">
      <t>コ</t>
    </rPh>
    <phoneticPr fontId="2"/>
  </si>
  <si>
    <t>口座名義　ザイ) ニホンタイソウキョウカイ</t>
    <phoneticPr fontId="2" alignment="distributed"/>
  </si>
  <si>
    <t xml:space="preserve">※ 振込者名は、頭に「J1」(ジェイいち)を入れ、個人名ではなく団体名を使用ください (振込金の照合ができない場合は無効になりますので十分ご注意ください
※ 振込時に上記のアルファベットが使えない場合、カタカナ・ひらがなでも結構ですが、その際表示が長くなり切れて表示されてしまう場合があります。その際は、団体名が認識できる範囲で短い表記を工夫してください
</t>
    <phoneticPr fontId="2"/>
  </si>
  <si>
    <t>入力の際、極力不必要なスペースを入れないようにしてください</t>
    <rPh sb="0" eb="2">
      <t>ニュウリョク</t>
    </rPh>
    <rPh sb="3" eb="4">
      <t>サイ</t>
    </rPh>
    <rPh sb="5" eb="7">
      <t>キョクリョク</t>
    </rPh>
    <rPh sb="7" eb="10">
      <t>フヒツヨウ</t>
    </rPh>
    <rPh sb="16" eb="17">
      <t>イ</t>
    </rPh>
    <phoneticPr fontId="2"/>
  </si>
  <si>
    <t>※コーチ資格を持たない方だけでのADカード申請はできません。必ずコーチ資格を持った方監督・コーチと共に申請してください</t>
    <rPh sb="4" eb="6">
      <t>シカク</t>
    </rPh>
    <rPh sb="7" eb="8">
      <t>モ</t>
    </rPh>
    <rPh sb="11" eb="12">
      <t>カタ</t>
    </rPh>
    <rPh sb="21" eb="23">
      <t>シンセイ</t>
    </rPh>
    <rPh sb="30" eb="31">
      <t>カナラ</t>
    </rPh>
    <rPh sb="51" eb="53">
      <t>シンセイ</t>
    </rPh>
    <phoneticPr fontId="2"/>
  </si>
  <si>
    <t>※複数のクラブを兼任されている監督・コーチは、重複しないよう「ADカード必要なし」欄で※を選択してください</t>
    <rPh sb="1" eb="3">
      <t>フクスウ</t>
    </rPh>
    <rPh sb="8" eb="10">
      <t>ケンニン</t>
    </rPh>
    <rPh sb="15" eb="17">
      <t>カントク</t>
    </rPh>
    <rPh sb="23" eb="25">
      <t>チョウフク</t>
    </rPh>
    <rPh sb="36" eb="38">
      <t>ヒツヨウ</t>
    </rPh>
    <rPh sb="41" eb="42">
      <t>ラン</t>
    </rPh>
    <rPh sb="45" eb="47">
      <t>センタク</t>
    </rPh>
    <phoneticPr fontId="2"/>
  </si>
  <si>
    <r>
      <t>振込金総括表  　　　　　　　　</t>
    </r>
    <r>
      <rPr>
        <b/>
        <sz val="12"/>
        <color rgb="FFFF0000"/>
        <rFont val="メイリオ"/>
        <family val="3"/>
        <charset val="128"/>
      </rPr>
      <t>　　　　※必ず参加人数・ペア数・団体数を確認してください</t>
    </r>
    <rPh sb="0" eb="2">
      <t>フリコミ</t>
    </rPh>
    <rPh sb="2" eb="3">
      <t>キン</t>
    </rPh>
    <rPh sb="3" eb="6">
      <t>ソウカツヒョウ</t>
    </rPh>
    <rPh sb="21" eb="22">
      <t>カナラ</t>
    </rPh>
    <rPh sb="23" eb="25">
      <t>サンカ</t>
    </rPh>
    <rPh sb="25" eb="27">
      <t>ニンズウ</t>
    </rPh>
    <rPh sb="30" eb="31">
      <t>スウ</t>
    </rPh>
    <rPh sb="32" eb="34">
      <t>ダンタイ</t>
    </rPh>
    <rPh sb="34" eb="35">
      <t>スウ</t>
    </rPh>
    <rPh sb="36" eb="38">
      <t>カクニン</t>
    </rPh>
    <phoneticPr fontId="2"/>
  </si>
  <si>
    <r>
      <t>　振込期限は、平成27年6</t>
    </r>
    <r>
      <rPr>
        <sz val="11"/>
        <rFont val="メイリオ"/>
        <family val="3"/>
        <charset val="128"/>
      </rPr>
      <t>月20日（月）までです</t>
    </r>
    <phoneticPr fontId="2"/>
  </si>
  <si>
    <t>第2回全日本トランポリン競技ジュニア選手権大会</t>
    <rPh sb="0" eb="1">
      <t>ダイ</t>
    </rPh>
    <rPh sb="2" eb="3">
      <t>カイ</t>
    </rPh>
    <rPh sb="3" eb="6">
      <t>ゼンニホン</t>
    </rPh>
    <rPh sb="12" eb="14">
      <t>キョウギ</t>
    </rPh>
    <rPh sb="18" eb="21">
      <t>センシュケン</t>
    </rPh>
    <rPh sb="21" eb="23">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</si>
</sst>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 #,##0_ ;_ * \-#,##0_ ;_ * &quot;-&quot;_ ;_ @_ "/>
    <numFmt numFmtId="177" formatCode="#,##0_ "/>
    <numFmt numFmtId="178" formatCode="0_);[Red]\(0\)"/>
    <numFmt numFmtId="179" formatCode="yyyy/mm/dd"/>
    <numFmt numFmtId="180" formatCode="#"/>
  </numFmts>
  <fonts count="31" x14ac:knownFonts="1">
    <font>
      <sz val="11"/>
      <name val="ＭＳ Ｐゴシック"/>
      <family val="3"/>
      <charset val="128"/>
    </font>
    <font>
      <sz val="10"/>
      <name val="Arial"/>
      <family val="2"/>
    </font>
    <font>
      <sz val="6"/>
      <name val="ＭＳ Ｐゴシック"/>
      <family val="3"/>
      <charset val="128"/>
    </font>
    <font>
      <sz val="9"/>
      <name val="メイリオ"/>
      <family val="3"/>
      <charset val="128"/>
    </font>
    <font>
      <b/>
      <sz val="9"/>
      <color indexed="81"/>
      <name val="ＭＳ Ｐゴシック"/>
      <family val="3"/>
      <charset val="128"/>
    </font>
    <font>
      <sz val="11"/>
      <name val="メイリオ"/>
      <family val="3"/>
      <charset val="128"/>
    </font>
    <font>
      <b/>
      <sz val="16"/>
      <name val="メイリオ"/>
      <family val="3"/>
      <charset val="128"/>
    </font>
    <font>
      <b/>
      <sz val="12"/>
      <name val="メイリオ"/>
      <family val="3"/>
      <charset val="128"/>
    </font>
    <font>
      <b/>
      <sz val="11"/>
      <name val="メイリオ"/>
      <family val="3"/>
      <charset val="128"/>
    </font>
    <font>
      <sz val="14"/>
      <name val="メイリオ"/>
      <family val="3"/>
      <charset val="128"/>
    </font>
    <font>
      <b/>
      <sz val="14"/>
      <name val="メイリオ"/>
      <family val="3"/>
      <charset val="128"/>
    </font>
    <font>
      <sz val="22"/>
      <name val="メイリオ"/>
      <family val="3"/>
      <charset val="128"/>
    </font>
    <font>
      <sz val="12"/>
      <name val="メイリオ"/>
      <family val="3"/>
      <charset val="128"/>
    </font>
    <font>
      <u/>
      <sz val="11"/>
      <color indexed="12"/>
      <name val="ＭＳ Ｐゴシック"/>
      <family val="3"/>
      <charset val="128"/>
    </font>
    <font>
      <sz val="10"/>
      <name val="メイリオ"/>
      <family val="3"/>
      <charset val="128"/>
    </font>
    <font>
      <sz val="6"/>
      <name val="ＭＳ Ｐゴシック"/>
      <family val="3"/>
      <charset val="128"/>
    </font>
    <font>
      <sz val="11"/>
      <name val="メイリオ"/>
      <family val="3"/>
      <charset val="128"/>
    </font>
    <font>
      <sz val="9"/>
      <name val="メイリオ"/>
      <family val="3"/>
      <charset val="128"/>
    </font>
    <font>
      <b/>
      <sz val="11"/>
      <name val="メイリオ"/>
      <family val="3"/>
      <charset val="128"/>
    </font>
    <font>
      <b/>
      <sz val="14"/>
      <name val="メイリオ"/>
      <family val="3"/>
      <charset val="128"/>
    </font>
    <font>
      <sz val="12"/>
      <name val="メイリオ"/>
      <family val="3"/>
      <charset val="128"/>
    </font>
    <font>
      <u/>
      <sz val="11"/>
      <color theme="10"/>
      <name val="ＭＳ Ｐゴシック"/>
      <family val="3"/>
      <charset val="128"/>
    </font>
    <font>
      <u/>
      <sz val="11"/>
      <color theme="10"/>
      <name val="メイリオ"/>
      <family val="3"/>
      <charset val="128"/>
    </font>
    <font>
      <sz val="11"/>
      <color theme="0"/>
      <name val="メイリオ"/>
      <family val="3"/>
      <charset val="128"/>
    </font>
    <font>
      <sz val="11"/>
      <color theme="1"/>
      <name val="メイリオ"/>
      <family val="3"/>
      <charset val="128"/>
    </font>
    <font>
      <b/>
      <sz val="14"/>
      <color theme="1"/>
      <name val="メイリオ"/>
      <family val="3"/>
      <charset val="128"/>
    </font>
    <font>
      <sz val="9"/>
      <color theme="1"/>
      <name val="メイリオ"/>
      <family val="3"/>
      <charset val="128"/>
    </font>
    <font>
      <b/>
      <sz val="11"/>
      <color theme="1"/>
      <name val="メイリオ"/>
      <family val="3"/>
      <charset val="128"/>
    </font>
    <font>
      <b/>
      <sz val="14"/>
      <color theme="0"/>
      <name val="メイリオ"/>
      <family val="3"/>
      <charset val="128"/>
    </font>
    <font>
      <sz val="11"/>
      <color rgb="FFFF0000"/>
      <name val="メイリオ"/>
      <family val="3"/>
      <charset val="128"/>
    </font>
    <font>
      <b/>
      <sz val="12"/>
      <color rgb="FFFF0000"/>
      <name val="メイリオ"/>
      <family val="3"/>
      <charset val="128"/>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59999389629810485"/>
        <bgColor indexed="64"/>
      </patternFill>
    </fill>
  </fills>
  <borders count="100">
    <border>
      <left/>
      <right/>
      <top/>
      <bottom/>
      <diagonal/>
    </border>
    <border>
      <left style="thin">
        <color auto="1"/>
      </left>
      <right style="thin">
        <color auto="1"/>
      </right>
      <top style="thin">
        <color auto="1"/>
      </top>
      <bottom style="thin">
        <color auto="1"/>
      </bottom>
      <diagonal/>
    </border>
    <border>
      <left style="hair">
        <color indexed="8"/>
      </left>
      <right/>
      <top style="hair">
        <color indexed="8"/>
      </top>
      <bottom style="thin">
        <color auto="1"/>
      </bottom>
      <diagonal/>
    </border>
    <border>
      <left style="hair">
        <color indexed="8"/>
      </left>
      <right/>
      <top style="thin">
        <color indexed="8"/>
      </top>
      <bottom style="hair">
        <color indexed="8"/>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bottom style="thin">
        <color auto="1"/>
      </bottom>
      <diagonal/>
    </border>
    <border>
      <left style="hair">
        <color auto="1"/>
      </left>
      <right style="thin">
        <color auto="1"/>
      </right>
      <top style="hair">
        <color auto="1"/>
      </top>
      <bottom style="thin">
        <color auto="1"/>
      </bottom>
      <diagonal/>
    </border>
    <border>
      <left style="hair">
        <color indexed="8"/>
      </left>
      <right style="hair">
        <color indexed="8"/>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hair">
        <color indexed="8"/>
      </left>
      <right style="hair">
        <color indexed="8"/>
      </right>
      <top/>
      <bottom style="thin">
        <color indexed="8"/>
      </bottom>
      <diagonal/>
    </border>
    <border>
      <left style="hair">
        <color indexed="8"/>
      </left>
      <right/>
      <top/>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style="hair">
        <color indexed="8"/>
      </right>
      <top/>
      <bottom style="thin">
        <color indexed="8"/>
      </bottom>
      <diagonal/>
    </border>
    <border>
      <left/>
      <right style="hair">
        <color auto="1"/>
      </right>
      <top style="hair">
        <color auto="1"/>
      </top>
      <bottom style="hair">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hair">
        <color indexed="8"/>
      </right>
      <top/>
      <bottom/>
      <diagonal/>
    </border>
    <border>
      <left/>
      <right/>
      <top/>
      <bottom style="hair">
        <color auto="1"/>
      </bottom>
      <diagonal/>
    </border>
    <border>
      <left style="hair">
        <color auto="1"/>
      </left>
      <right/>
      <top style="hair">
        <color auto="1"/>
      </top>
      <bottom style="hair">
        <color auto="1"/>
      </bottom>
      <diagonal/>
    </border>
    <border>
      <left style="hair">
        <color indexed="8"/>
      </left>
      <right/>
      <top style="medium">
        <color auto="1"/>
      </top>
      <bottom style="hair">
        <color indexed="8"/>
      </bottom>
      <diagonal/>
    </border>
    <border>
      <left style="hair">
        <color indexed="8"/>
      </left>
      <right/>
      <top style="hair">
        <color indexed="8"/>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indexed="8"/>
      </left>
      <right style="hair">
        <color indexed="8"/>
      </right>
      <top style="thin">
        <color indexed="8"/>
      </top>
      <bottom/>
      <diagonal/>
    </border>
    <border>
      <left style="thin">
        <color auto="1"/>
      </left>
      <right style="hair">
        <color indexed="8"/>
      </right>
      <top style="thin">
        <color indexed="8"/>
      </top>
      <bottom style="hair">
        <color indexed="8"/>
      </bottom>
      <diagonal/>
    </border>
    <border>
      <left style="thin">
        <color auto="1"/>
      </left>
      <right style="hair">
        <color indexed="8"/>
      </right>
      <top/>
      <bottom style="thin">
        <color auto="1"/>
      </bottom>
      <diagonal/>
    </border>
    <border>
      <left style="hair">
        <color indexed="8"/>
      </left>
      <right style="hair">
        <color indexed="8"/>
      </right>
      <top/>
      <bottom style="thin">
        <color auto="1"/>
      </bottom>
      <diagonal/>
    </border>
    <border>
      <left style="hair">
        <color indexed="8"/>
      </left>
      <right style="thin">
        <color indexed="8"/>
      </right>
      <top style="thin">
        <color indexed="8"/>
      </top>
      <bottom style="hair">
        <color indexed="8"/>
      </bottom>
      <diagonal/>
    </border>
    <border>
      <left style="hair">
        <color indexed="8"/>
      </left>
      <right style="thin">
        <color indexed="8"/>
      </right>
      <top/>
      <bottom style="thin">
        <color auto="1"/>
      </bottom>
      <diagonal/>
    </border>
    <border>
      <left style="hair">
        <color indexed="8"/>
      </left>
      <right style="hair">
        <color indexed="8"/>
      </right>
      <top style="thin">
        <color auto="1"/>
      </top>
      <bottom/>
      <diagonal/>
    </border>
    <border>
      <left style="thin">
        <color auto="1"/>
      </left>
      <right style="hair">
        <color indexed="8"/>
      </right>
      <top style="thin">
        <color indexed="8"/>
      </top>
      <bottom/>
      <diagonal/>
    </border>
    <border>
      <left style="thin">
        <color auto="1"/>
      </left>
      <right style="hair">
        <color indexed="8"/>
      </right>
      <top/>
      <bottom style="thin">
        <color indexed="8"/>
      </bottom>
      <diagonal/>
    </border>
    <border>
      <left style="hair">
        <color indexed="8"/>
      </left>
      <right style="thin">
        <color indexed="8"/>
      </right>
      <top style="thin">
        <color indexed="8"/>
      </top>
      <bottom/>
      <diagonal/>
    </border>
    <border>
      <left style="hair">
        <color indexed="8"/>
      </left>
      <right style="thin">
        <color indexed="8"/>
      </right>
      <top/>
      <bottom style="thin">
        <color indexed="8"/>
      </bottom>
      <diagonal/>
    </border>
    <border>
      <left style="hair">
        <color indexed="8"/>
      </left>
      <right style="thin">
        <color indexed="8"/>
      </right>
      <top style="thin">
        <color auto="1"/>
      </top>
      <bottom/>
      <diagonal/>
    </border>
    <border>
      <left style="thin">
        <color auto="1"/>
      </left>
      <right style="hair">
        <color indexed="8"/>
      </right>
      <top style="thin">
        <color auto="1"/>
      </top>
      <bottom/>
      <diagonal/>
    </border>
    <border>
      <left style="thin">
        <color auto="1"/>
      </left>
      <right style="hair">
        <color indexed="8"/>
      </right>
      <top/>
      <bottom/>
      <diagonal/>
    </border>
    <border>
      <left style="hair">
        <color indexed="8"/>
      </left>
      <right/>
      <top/>
      <bottom style="thin">
        <color indexed="8"/>
      </bottom>
      <diagonal/>
    </border>
    <border>
      <left style="hair">
        <color indexed="8"/>
      </left>
      <right style="thin">
        <color indexed="8"/>
      </right>
      <top/>
      <bottom/>
      <diagonal/>
    </border>
    <border>
      <left style="hair">
        <color indexed="8"/>
      </left>
      <right style="hair">
        <color indexed="8"/>
      </right>
      <top/>
      <bottom style="medium">
        <color auto="1"/>
      </bottom>
      <diagonal/>
    </border>
    <border>
      <left style="hair">
        <color indexed="8"/>
      </left>
      <right style="hair">
        <color indexed="8"/>
      </right>
      <top style="medium">
        <color auto="1"/>
      </top>
      <bottom/>
      <diagonal/>
    </border>
    <border>
      <left style="medium">
        <color auto="1"/>
      </left>
      <right style="hair">
        <color indexed="8"/>
      </right>
      <top style="medium">
        <color auto="1"/>
      </top>
      <bottom/>
      <diagonal/>
    </border>
    <border>
      <left style="medium">
        <color auto="1"/>
      </left>
      <right style="hair">
        <color indexed="8"/>
      </right>
      <top/>
      <bottom/>
      <diagonal/>
    </border>
    <border>
      <left style="medium">
        <color auto="1"/>
      </left>
      <right style="hair">
        <color indexed="8"/>
      </right>
      <top/>
      <bottom style="medium">
        <color auto="1"/>
      </bottom>
      <diagonal/>
    </border>
    <border>
      <left style="hair">
        <color indexed="8"/>
      </left>
      <right style="medium">
        <color auto="1"/>
      </right>
      <top style="medium">
        <color auto="1"/>
      </top>
      <bottom style="hair">
        <color indexed="8"/>
      </bottom>
      <diagonal/>
    </border>
    <border>
      <left style="hair">
        <color indexed="8"/>
      </left>
      <right style="medium">
        <color auto="1"/>
      </right>
      <top/>
      <bottom style="thin">
        <color auto="1"/>
      </bottom>
      <diagonal/>
    </border>
    <border>
      <left style="hair">
        <color indexed="8"/>
      </left>
      <right style="medium">
        <color auto="1"/>
      </right>
      <top style="thin">
        <color indexed="8"/>
      </top>
      <bottom style="hair">
        <color indexed="8"/>
      </bottom>
      <diagonal/>
    </border>
    <border>
      <left style="hair">
        <color indexed="8"/>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right/>
      <top style="thin">
        <color auto="1"/>
      </top>
      <bottom style="hair">
        <color auto="1"/>
      </bottom>
      <diagonal/>
    </border>
    <border>
      <left style="thin">
        <color auto="1"/>
      </left>
      <right style="thin">
        <color auto="1"/>
      </right>
      <top style="medium">
        <color auto="1"/>
      </top>
      <bottom style="medium">
        <color auto="1"/>
      </bottom>
      <diagonal/>
    </border>
    <border>
      <left/>
      <right/>
      <top/>
      <bottom style="medium">
        <color auto="1"/>
      </bottom>
      <diagonal/>
    </border>
    <border>
      <left/>
      <right style="hair">
        <color auto="1"/>
      </right>
      <top style="medium">
        <color auto="1"/>
      </top>
      <bottom style="medium">
        <color auto="1"/>
      </bottom>
      <diagonal/>
    </border>
    <border>
      <left/>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hair">
        <color auto="1"/>
      </right>
      <top style="medium">
        <color auto="1"/>
      </top>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medium">
        <color auto="1"/>
      </bottom>
      <diagonal/>
    </border>
    <border>
      <left style="hair">
        <color auto="1"/>
      </left>
      <right/>
      <top style="hair">
        <color auto="1"/>
      </top>
      <bottom style="medium">
        <color auto="1"/>
      </bottom>
      <diagonal/>
    </border>
    <border>
      <left style="medium">
        <color auto="1"/>
      </left>
      <right style="hair">
        <color auto="1"/>
      </right>
      <top/>
      <bottom style="medium">
        <color auto="1"/>
      </bottom>
      <diagonal/>
    </border>
    <border>
      <left/>
      <right style="hair">
        <color auto="1"/>
      </right>
      <top/>
      <bottom style="medium">
        <color auto="1"/>
      </bottom>
      <diagonal/>
    </border>
    <border>
      <left/>
      <right style="medium">
        <color auto="1"/>
      </right>
      <top/>
      <bottom style="medium">
        <color auto="1"/>
      </bottom>
      <diagonal/>
    </border>
    <border>
      <left style="hair">
        <color auto="1"/>
      </left>
      <right/>
      <top style="medium">
        <color auto="1"/>
      </top>
      <bottom style="hair">
        <color auto="1"/>
      </bottom>
      <diagonal/>
    </border>
  </borders>
  <cellStyleXfs count="5">
    <xf numFmtId="0" fontId="0" fillId="0" borderId="0"/>
    <xf numFmtId="0" fontId="21" fillId="0" borderId="0" applyNumberFormat="0" applyFill="0" applyBorder="0" applyAlignment="0" applyProtection="0">
      <alignment vertical="top"/>
      <protection locked="0"/>
    </xf>
    <xf numFmtId="0" fontId="13" fillId="0" borderId="0" applyNumberFormat="0" applyFill="0" applyBorder="0" applyAlignment="0" applyProtection="0"/>
    <xf numFmtId="176" fontId="1" fillId="0" borderId="0" applyFill="0" applyBorder="0" applyAlignment="0" applyProtection="0"/>
    <xf numFmtId="176" fontId="1" fillId="0" borderId="0" applyFill="0" applyBorder="0" applyAlignment="0" applyProtection="0"/>
  </cellStyleXfs>
  <cellXfs count="284">
    <xf numFmtId="0" fontId="0" fillId="0" borderId="0" xfId="0"/>
    <xf numFmtId="0" fontId="5" fillId="2" borderId="0" xfId="0" applyFont="1" applyFill="1"/>
    <xf numFmtId="0" fontId="5" fillId="3" borderId="0" xfId="0" applyFont="1" applyFill="1"/>
    <xf numFmtId="0" fontId="8" fillId="2" borderId="1" xfId="0" applyFont="1" applyFill="1" applyBorder="1" applyAlignment="1">
      <alignment horizontal="right" vertical="center"/>
    </xf>
    <xf numFmtId="0" fontId="5" fillId="4" borderId="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protection locked="0"/>
    </xf>
    <xf numFmtId="0" fontId="9" fillId="4" borderId="1" xfId="0" applyFont="1" applyFill="1" applyBorder="1" applyAlignment="1" applyProtection="1">
      <alignment horizontal="center" vertical="center"/>
      <protection locked="0"/>
    </xf>
    <xf numFmtId="0" fontId="8" fillId="2" borderId="0" xfId="0" applyFont="1" applyFill="1" applyBorder="1" applyAlignment="1">
      <alignment horizontal="right" vertical="center"/>
    </xf>
    <xf numFmtId="0" fontId="22" fillId="2" borderId="0" xfId="1" applyFont="1" applyFill="1" applyBorder="1" applyAlignment="1" applyProtection="1">
      <alignment horizontal="left" vertical="center"/>
    </xf>
    <xf numFmtId="0" fontId="5" fillId="2" borderId="0" xfId="0" applyFont="1" applyFill="1" applyBorder="1" applyAlignment="1">
      <alignment horizontal="left" vertical="center"/>
    </xf>
    <xf numFmtId="0" fontId="5" fillId="0" borderId="0" xfId="0" applyFont="1"/>
    <xf numFmtId="0" fontId="5" fillId="0" borderId="0" xfId="0" applyFont="1" applyBorder="1" applyAlignment="1">
      <alignment horizontal="left" vertical="center"/>
    </xf>
    <xf numFmtId="0" fontId="5" fillId="0" borderId="0" xfId="0" applyFont="1" applyAlignment="1">
      <alignment vertical="center"/>
    </xf>
    <xf numFmtId="0" fontId="5" fillId="0" borderId="0" xfId="0" applyFont="1" applyAlignment="1">
      <alignment horizontal="center"/>
    </xf>
    <xf numFmtId="0" fontId="9"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top"/>
      <protection locked="0"/>
    </xf>
    <xf numFmtId="0" fontId="5" fillId="0" borderId="0" xfId="0" applyFont="1" applyAlignment="1">
      <alignment vertical="top"/>
    </xf>
    <xf numFmtId="0" fontId="11" fillId="0" borderId="0" xfId="0" applyFont="1" applyAlignment="1">
      <alignment horizontal="center" vertical="center"/>
    </xf>
    <xf numFmtId="0" fontId="8" fillId="0" borderId="0" xfId="0" applyFont="1" applyAlignment="1">
      <alignment vertical="center"/>
    </xf>
    <xf numFmtId="0" fontId="8"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0" xfId="0" applyFont="1" applyBorder="1" applyAlignment="1">
      <alignment vertical="center"/>
    </xf>
    <xf numFmtId="0" fontId="12" fillId="0" borderId="0" xfId="0" applyFont="1" applyBorder="1" applyAlignment="1">
      <alignment horizontal="center" vertical="center"/>
    </xf>
    <xf numFmtId="0" fontId="5" fillId="0" borderId="0" xfId="0" applyFont="1" applyFill="1"/>
    <xf numFmtId="0" fontId="8" fillId="0" borderId="8" xfId="0" applyFont="1" applyBorder="1" applyAlignment="1">
      <alignment horizontal="center" vertical="center"/>
    </xf>
    <xf numFmtId="0" fontId="10" fillId="0" borderId="0" xfId="0" applyFont="1" applyAlignment="1">
      <alignment horizontal="center" vertical="center"/>
    </xf>
    <xf numFmtId="0" fontId="14" fillId="0" borderId="0" xfId="0" applyFont="1"/>
    <xf numFmtId="0" fontId="3" fillId="0" borderId="0" xfId="0" applyFont="1" applyAlignment="1">
      <alignment vertical="center"/>
    </xf>
    <xf numFmtId="0" fontId="23" fillId="0" borderId="0" xfId="0" applyFont="1" applyProtection="1">
      <protection hidden="1"/>
    </xf>
    <xf numFmtId="0" fontId="3" fillId="0" borderId="9" xfId="0" applyFont="1" applyBorder="1" applyAlignment="1" applyProtection="1">
      <alignment horizontal="center" vertical="center"/>
      <protection hidden="1"/>
    </xf>
    <xf numFmtId="0" fontId="3" fillId="0" borderId="10" xfId="0" applyFont="1" applyBorder="1" applyAlignment="1" applyProtection="1">
      <alignment horizontal="center" vertical="center"/>
      <protection hidden="1"/>
    </xf>
    <xf numFmtId="0" fontId="3" fillId="0" borderId="11" xfId="0" applyFont="1" applyBorder="1" applyAlignment="1" applyProtection="1">
      <alignment horizontal="center" vertical="center"/>
      <protection hidden="1"/>
    </xf>
    <xf numFmtId="179" fontId="8" fillId="0" borderId="8" xfId="0" applyNumberFormat="1" applyFont="1" applyBorder="1" applyAlignment="1">
      <alignment horizontal="center" vertical="center"/>
    </xf>
    <xf numFmtId="0" fontId="8" fillId="0" borderId="12" xfId="0" applyFont="1" applyBorder="1" applyAlignment="1">
      <alignment horizontal="center" vertical="center"/>
    </xf>
    <xf numFmtId="14" fontId="8" fillId="0" borderId="13" xfId="0" applyNumberFormat="1" applyFont="1" applyBorder="1" applyAlignment="1">
      <alignment horizontal="center" vertical="center"/>
    </xf>
    <xf numFmtId="0" fontId="23" fillId="0" borderId="0" xfId="0" applyFont="1" applyBorder="1" applyAlignment="1" applyProtection="1">
      <alignment horizontal="left" vertical="center"/>
      <protection hidden="1"/>
    </xf>
    <xf numFmtId="0" fontId="12" fillId="5" borderId="15" xfId="0" applyFont="1" applyFill="1" applyBorder="1" applyAlignment="1">
      <alignment horizontal="center" vertical="center"/>
    </xf>
    <xf numFmtId="0" fontId="12" fillId="5" borderId="15" xfId="0" applyFont="1" applyFill="1" applyBorder="1" applyAlignment="1">
      <alignment vertical="center"/>
    </xf>
    <xf numFmtId="0" fontId="12" fillId="5" borderId="16" xfId="0" applyFont="1" applyFill="1" applyBorder="1" applyAlignment="1">
      <alignment horizontal="center" vertical="center"/>
    </xf>
    <xf numFmtId="0" fontId="12" fillId="5" borderId="16" xfId="0" applyFont="1" applyFill="1" applyBorder="1" applyAlignment="1">
      <alignment vertical="center"/>
    </xf>
    <xf numFmtId="0" fontId="12" fillId="0" borderId="0" xfId="0" applyFont="1"/>
    <xf numFmtId="177" fontId="7" fillId="5" borderId="17" xfId="0" applyNumberFormat="1" applyFont="1" applyFill="1" applyBorder="1" applyAlignment="1" applyProtection="1">
      <alignment vertical="center"/>
      <protection hidden="1"/>
    </xf>
    <xf numFmtId="0" fontId="14" fillId="0" borderId="18" xfId="0" applyFont="1" applyBorder="1" applyAlignment="1">
      <alignment vertical="center"/>
    </xf>
    <xf numFmtId="0" fontId="14" fillId="0" borderId="0" xfId="0" applyFont="1" applyBorder="1" applyAlignment="1">
      <alignment vertical="center"/>
    </xf>
    <xf numFmtId="0" fontId="12" fillId="0" borderId="19" xfId="0" applyFont="1" applyBorder="1" applyAlignment="1">
      <alignment vertical="center"/>
    </xf>
    <xf numFmtId="0" fontId="12" fillId="0" borderId="20" xfId="0" applyFont="1" applyBorder="1" applyAlignment="1">
      <alignment horizontal="center" vertical="center"/>
    </xf>
    <xf numFmtId="177" fontId="14" fillId="0" borderId="0" xfId="0" applyNumberFormat="1" applyFont="1" applyFill="1" applyBorder="1" applyAlignment="1">
      <alignment vertical="center"/>
    </xf>
    <xf numFmtId="0" fontId="12" fillId="0" borderId="0" xfId="0" applyFont="1" applyBorder="1" applyAlignment="1">
      <alignment vertical="center"/>
    </xf>
    <xf numFmtId="0" fontId="5" fillId="0" borderId="18" xfId="0" applyFont="1" applyBorder="1" applyAlignment="1">
      <alignment vertical="center"/>
    </xf>
    <xf numFmtId="0" fontId="5" fillId="0" borderId="21" xfId="0" applyFont="1" applyBorder="1"/>
    <xf numFmtId="0" fontId="8" fillId="0" borderId="22" xfId="0" applyFont="1" applyBorder="1"/>
    <xf numFmtId="0" fontId="5" fillId="0" borderId="22" xfId="0" applyFont="1" applyBorder="1"/>
    <xf numFmtId="0" fontId="5" fillId="0" borderId="23" xfId="0" applyFont="1" applyBorder="1"/>
    <xf numFmtId="0" fontId="5" fillId="0" borderId="24" xfId="0" applyFont="1" applyBorder="1"/>
    <xf numFmtId="0" fontId="5" fillId="0" borderId="0" xfId="0" applyFont="1" applyBorder="1"/>
    <xf numFmtId="0" fontId="5" fillId="0" borderId="25" xfId="0" applyFont="1" applyBorder="1"/>
    <xf numFmtId="0" fontId="5" fillId="0" borderId="6" xfId="0" applyFont="1" applyBorder="1"/>
    <xf numFmtId="0" fontId="5" fillId="0" borderId="26" xfId="0" applyFont="1" applyBorder="1"/>
    <xf numFmtId="0" fontId="5" fillId="0" borderId="27" xfId="0" applyFont="1" applyBorder="1"/>
    <xf numFmtId="0" fontId="5" fillId="0" borderId="0" xfId="0" applyFont="1" applyAlignment="1">
      <alignment horizontal="left" indent="2"/>
    </xf>
    <xf numFmtId="0" fontId="14" fillId="0" borderId="0" xfId="0" applyFont="1" applyAlignment="1">
      <alignment vertical="top"/>
    </xf>
    <xf numFmtId="177" fontId="7" fillId="0" borderId="0" xfId="0" applyNumberFormat="1" applyFont="1" applyFill="1" applyBorder="1" applyAlignment="1" applyProtection="1">
      <alignment vertical="center"/>
      <protection hidden="1"/>
    </xf>
    <xf numFmtId="0" fontId="5" fillId="4" borderId="1" xfId="0" applyFont="1" applyFill="1" applyBorder="1" applyAlignment="1" applyProtection="1">
      <alignment horizontal="center"/>
      <protection locked="0" hidden="1"/>
    </xf>
    <xf numFmtId="0" fontId="9" fillId="4" borderId="1" xfId="0" applyFont="1" applyFill="1" applyBorder="1" applyAlignment="1" applyProtection="1">
      <alignment horizontal="center" vertical="center"/>
      <protection locked="0" hidden="1"/>
    </xf>
    <xf numFmtId="0" fontId="8" fillId="0" borderId="28" xfId="0" applyFont="1" applyBorder="1" applyAlignment="1">
      <alignment horizontal="center" vertical="center"/>
    </xf>
    <xf numFmtId="0" fontId="17" fillId="4" borderId="30"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32" xfId="0" applyFont="1" applyFill="1" applyBorder="1" applyAlignment="1">
      <alignment horizontal="center" vertical="center"/>
    </xf>
    <xf numFmtId="0" fontId="17"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hidden="1"/>
    </xf>
    <xf numFmtId="0" fontId="18" fillId="0" borderId="33" xfId="0" applyFont="1" applyBorder="1" applyAlignment="1">
      <alignment horizontal="center" vertical="center"/>
    </xf>
    <xf numFmtId="0" fontId="16" fillId="0" borderId="0" xfId="0" applyFont="1"/>
    <xf numFmtId="180" fontId="5" fillId="4" borderId="1" xfId="0" applyNumberFormat="1" applyFont="1" applyFill="1" applyBorder="1" applyAlignment="1" applyProtection="1">
      <alignment horizontal="center"/>
      <protection locked="0" hidden="1"/>
    </xf>
    <xf numFmtId="0" fontId="25" fillId="0" borderId="0" xfId="0" applyFont="1" applyAlignment="1">
      <alignment horizontal="center" vertical="center"/>
    </xf>
    <xf numFmtId="0" fontId="26" fillId="4" borderId="32" xfId="0" applyFont="1" applyFill="1" applyBorder="1" applyAlignment="1">
      <alignment horizontal="center" vertical="center"/>
    </xf>
    <xf numFmtId="0" fontId="24" fillId="0" borderId="0" xfId="0" applyFont="1" applyAlignment="1">
      <alignment vertical="center"/>
    </xf>
    <xf numFmtId="0" fontId="24" fillId="0" borderId="0" xfId="0" applyFont="1"/>
    <xf numFmtId="0" fontId="5" fillId="0" borderId="18" xfId="0" applyFont="1" applyBorder="1" applyAlignment="1">
      <alignment horizontal="center" vertical="center"/>
    </xf>
    <xf numFmtId="180" fontId="10" fillId="0" borderId="0" xfId="0" applyNumberFormat="1" applyFont="1" applyAlignment="1" applyProtection="1">
      <alignment horizontal="center" vertical="center"/>
      <protection hidden="1"/>
    </xf>
    <xf numFmtId="180" fontId="3" fillId="0" borderId="9" xfId="0" applyNumberFormat="1" applyFont="1" applyBorder="1" applyAlignment="1" applyProtection="1">
      <alignment horizontal="center" vertical="center"/>
      <protection hidden="1"/>
    </xf>
    <xf numFmtId="180" fontId="3" fillId="0" borderId="10" xfId="0" applyNumberFormat="1" applyFont="1" applyBorder="1" applyAlignment="1" applyProtection="1">
      <alignment horizontal="center" vertical="center"/>
      <protection hidden="1"/>
    </xf>
    <xf numFmtId="180" fontId="3" fillId="0" borderId="11" xfId="0" applyNumberFormat="1" applyFont="1" applyBorder="1" applyAlignment="1" applyProtection="1">
      <alignment horizontal="center" vertical="center"/>
      <protection hidden="1"/>
    </xf>
    <xf numFmtId="180" fontId="26" fillId="0" borderId="11" xfId="0" applyNumberFormat="1" applyFont="1" applyBorder="1" applyAlignment="1" applyProtection="1">
      <alignment horizontal="center" vertical="center"/>
      <protection hidden="1"/>
    </xf>
    <xf numFmtId="180" fontId="12" fillId="5" borderId="34" xfId="0" applyNumberFormat="1" applyFont="1" applyFill="1" applyBorder="1" applyAlignment="1">
      <alignment horizontal="center" vertical="center"/>
    </xf>
    <xf numFmtId="180" fontId="12" fillId="5" borderId="35" xfId="0" applyNumberFormat="1" applyFont="1" applyFill="1" applyBorder="1" applyAlignment="1">
      <alignment horizontal="center" vertical="center"/>
    </xf>
    <xf numFmtId="0" fontId="12" fillId="0" borderId="0" xfId="0" applyFont="1" applyAlignment="1">
      <alignment vertical="top"/>
    </xf>
    <xf numFmtId="0" fontId="12" fillId="0" borderId="0" xfId="0" applyFont="1" applyBorder="1" applyAlignment="1">
      <alignment vertical="top"/>
    </xf>
    <xf numFmtId="177" fontId="14" fillId="0" borderId="0" xfId="0" applyNumberFormat="1" applyFont="1" applyFill="1" applyBorder="1" applyAlignment="1" applyProtection="1">
      <alignment vertical="top"/>
      <protection hidden="1"/>
    </xf>
    <xf numFmtId="0" fontId="14" fillId="0" borderId="0" xfId="0" applyFont="1" applyBorder="1" applyAlignment="1">
      <alignment vertical="top"/>
    </xf>
    <xf numFmtId="0" fontId="12" fillId="0" borderId="0" xfId="0" applyFont="1" applyBorder="1" applyAlignment="1">
      <alignment horizontal="right" vertical="top"/>
    </xf>
    <xf numFmtId="177" fontId="7" fillId="0" borderId="0" xfId="0" applyNumberFormat="1" applyFont="1" applyFill="1" applyBorder="1" applyAlignment="1" applyProtection="1">
      <alignment vertical="top"/>
      <protection hidden="1"/>
    </xf>
    <xf numFmtId="0" fontId="5" fillId="0" borderId="0" xfId="0" applyFont="1" applyBorder="1" applyAlignment="1">
      <alignment vertical="top"/>
    </xf>
    <xf numFmtId="0" fontId="5" fillId="0" borderId="36" xfId="0" applyFont="1" applyBorder="1" applyAlignment="1" applyProtection="1">
      <alignment horizontal="center" vertical="top"/>
      <protection locked="0"/>
    </xf>
    <xf numFmtId="0" fontId="9" fillId="0" borderId="37" xfId="0" applyFont="1" applyBorder="1" applyAlignment="1" applyProtection="1">
      <alignment horizontal="center" vertical="center"/>
      <protection locked="0"/>
    </xf>
    <xf numFmtId="0" fontId="12" fillId="0" borderId="0" xfId="0" applyFont="1" applyBorder="1" applyAlignment="1">
      <alignment horizontal="right" vertical="center"/>
    </xf>
    <xf numFmtId="0" fontId="20" fillId="0" borderId="14" xfId="0" applyFont="1" applyBorder="1" applyAlignment="1">
      <alignment vertical="center"/>
    </xf>
    <xf numFmtId="0" fontId="12" fillId="0" borderId="14" xfId="0" applyFont="1" applyBorder="1" applyAlignment="1">
      <alignment vertical="center"/>
    </xf>
    <xf numFmtId="0" fontId="12" fillId="0" borderId="29" xfId="0" applyFont="1" applyBorder="1" applyAlignment="1">
      <alignment vertical="center"/>
    </xf>
    <xf numFmtId="0" fontId="23" fillId="0" borderId="0" xfId="0" applyFont="1" applyAlignment="1" applyProtection="1">
      <protection hidden="1"/>
    </xf>
    <xf numFmtId="0" fontId="28" fillId="0" borderId="24" xfId="0" applyFont="1" applyFill="1" applyBorder="1" applyAlignment="1">
      <alignment vertical="center"/>
    </xf>
    <xf numFmtId="0" fontId="28" fillId="0" borderId="0" xfId="0" applyFont="1" applyFill="1" applyBorder="1" applyAlignment="1">
      <alignment vertical="center"/>
    </xf>
    <xf numFmtId="0" fontId="23" fillId="0" borderId="0" xfId="0" applyFont="1" applyAlignment="1" applyProtection="1">
      <alignment vertical="top"/>
      <protection hidden="1"/>
    </xf>
    <xf numFmtId="0" fontId="23" fillId="0" borderId="0" xfId="0" applyFont="1"/>
    <xf numFmtId="0" fontId="23" fillId="0" borderId="0" xfId="0" applyFont="1" applyAlignment="1" applyProtection="1">
      <alignment horizontal="right"/>
      <protection hidden="1"/>
    </xf>
    <xf numFmtId="0" fontId="23" fillId="0" borderId="0" xfId="0" applyFont="1" applyAlignment="1">
      <alignment vertical="center"/>
    </xf>
    <xf numFmtId="177" fontId="7" fillId="5" borderId="15" xfId="0" applyNumberFormat="1" applyFont="1" applyFill="1" applyBorder="1" applyAlignment="1" applyProtection="1">
      <alignment vertical="center"/>
      <protection hidden="1"/>
    </xf>
    <xf numFmtId="177" fontId="7" fillId="5" borderId="16" xfId="0" applyNumberFormat="1" applyFont="1" applyFill="1" applyBorder="1" applyAlignment="1" applyProtection="1">
      <alignment vertical="center"/>
      <protection hidden="1"/>
    </xf>
    <xf numFmtId="0" fontId="12" fillId="0" borderId="81" xfId="0" applyFont="1" applyBorder="1" applyAlignment="1">
      <alignment horizontal="center" vertical="center"/>
    </xf>
    <xf numFmtId="0" fontId="12" fillId="0" borderId="22" xfId="0" applyFont="1" applyBorder="1" applyAlignment="1">
      <alignment horizontal="center" vertical="center"/>
    </xf>
    <xf numFmtId="0" fontId="12" fillId="0" borderId="83" xfId="0" applyFont="1" applyBorder="1" applyAlignment="1">
      <alignment horizontal="center" vertical="center"/>
    </xf>
    <xf numFmtId="180" fontId="12" fillId="5" borderId="84" xfId="0" applyNumberFormat="1" applyFont="1" applyFill="1" applyBorder="1" applyAlignment="1">
      <alignment horizontal="center" vertical="center"/>
    </xf>
    <xf numFmtId="0" fontId="12" fillId="5" borderId="86" xfId="0" applyFont="1" applyFill="1" applyBorder="1" applyAlignment="1">
      <alignment horizontal="center" vertical="center"/>
    </xf>
    <xf numFmtId="0" fontId="12" fillId="5" borderId="86" xfId="0" applyFont="1" applyFill="1" applyBorder="1" applyAlignment="1">
      <alignment vertical="center"/>
    </xf>
    <xf numFmtId="177" fontId="7" fillId="5" borderId="86" xfId="0" applyNumberFormat="1" applyFont="1" applyFill="1" applyBorder="1" applyAlignment="1" applyProtection="1">
      <alignment vertical="center"/>
      <protection hidden="1"/>
    </xf>
    <xf numFmtId="0" fontId="12" fillId="0" borderId="88" xfId="0" applyFont="1" applyBorder="1" applyAlignment="1">
      <alignment vertical="center"/>
    </xf>
    <xf numFmtId="0" fontId="12" fillId="0" borderId="89" xfId="0" applyFont="1" applyBorder="1" applyAlignment="1">
      <alignment horizontal="center" vertical="center"/>
    </xf>
    <xf numFmtId="0" fontId="12" fillId="0" borderId="90" xfId="0" applyFont="1" applyBorder="1" applyAlignment="1">
      <alignment vertical="center"/>
    </xf>
    <xf numFmtId="0" fontId="20" fillId="0" borderId="91" xfId="0" applyFont="1" applyBorder="1" applyAlignment="1">
      <alignment horizontal="center" vertical="center"/>
    </xf>
    <xf numFmtId="180" fontId="12" fillId="5" borderId="75" xfId="0" applyNumberFormat="1" applyFont="1" applyFill="1" applyBorder="1" applyAlignment="1">
      <alignment horizontal="center" vertical="center"/>
    </xf>
    <xf numFmtId="0" fontId="12" fillId="0" borderId="94" xfId="0" applyFont="1" applyBorder="1" applyAlignment="1">
      <alignment vertical="center"/>
    </xf>
    <xf numFmtId="0" fontId="20" fillId="0" borderId="83" xfId="0" applyFont="1" applyBorder="1" applyAlignment="1">
      <alignment horizontal="center" vertical="center"/>
    </xf>
    <xf numFmtId="0" fontId="20" fillId="0" borderId="84" xfId="0" applyFont="1" applyBorder="1" applyAlignment="1">
      <alignment vertical="center"/>
    </xf>
    <xf numFmtId="0" fontId="12" fillId="0" borderId="84" xfId="0" applyFont="1" applyBorder="1" applyAlignment="1">
      <alignment vertical="center"/>
    </xf>
    <xf numFmtId="0" fontId="12" fillId="0" borderId="85" xfId="0" applyFont="1" applyBorder="1" applyAlignment="1">
      <alignment vertical="center"/>
    </xf>
    <xf numFmtId="0" fontId="20" fillId="0" borderId="89" xfId="0" applyFont="1" applyBorder="1" applyAlignment="1">
      <alignment horizontal="center" vertical="center"/>
    </xf>
    <xf numFmtId="180" fontId="12" fillId="5" borderId="95" xfId="0" applyNumberFormat="1" applyFont="1" applyFill="1" applyBorder="1" applyAlignment="1">
      <alignment horizontal="center" vertical="center"/>
    </xf>
    <xf numFmtId="180" fontId="7" fillId="5" borderId="96" xfId="0" applyNumberFormat="1" applyFont="1" applyFill="1" applyBorder="1" applyAlignment="1" applyProtection="1">
      <alignment horizontal="center" vertical="center"/>
      <protection hidden="1"/>
    </xf>
    <xf numFmtId="180" fontId="7" fillId="5" borderId="79" xfId="0" applyNumberFormat="1" applyFont="1" applyFill="1" applyBorder="1" applyAlignment="1" applyProtection="1">
      <alignment horizontal="center" vertical="center"/>
      <protection hidden="1"/>
    </xf>
    <xf numFmtId="177" fontId="7" fillId="5" borderId="75" xfId="0" applyNumberFormat="1" applyFont="1" applyFill="1" applyBorder="1" applyAlignment="1" applyProtection="1">
      <alignment vertical="center"/>
      <protection hidden="1"/>
    </xf>
    <xf numFmtId="0" fontId="14" fillId="0" borderId="98" xfId="0" applyFont="1" applyBorder="1" applyAlignment="1">
      <alignment vertical="center"/>
    </xf>
    <xf numFmtId="180" fontId="12" fillId="5" borderId="99" xfId="0" applyNumberFormat="1" applyFont="1" applyFill="1" applyBorder="1" applyAlignment="1">
      <alignment horizontal="center" vertical="center"/>
    </xf>
    <xf numFmtId="180" fontId="12" fillId="0" borderId="86" xfId="0" applyNumberFormat="1" applyFont="1" applyFill="1" applyBorder="1" applyAlignment="1" applyProtection="1">
      <alignment horizontal="center" vertical="center"/>
      <protection locked="0" hidden="1"/>
    </xf>
    <xf numFmtId="180" fontId="12" fillId="0" borderId="15" xfId="0" applyNumberFormat="1" applyFont="1" applyFill="1" applyBorder="1" applyAlignment="1" applyProtection="1">
      <alignment horizontal="center" vertical="center"/>
      <protection locked="0" hidden="1"/>
    </xf>
    <xf numFmtId="180" fontId="12" fillId="0" borderId="16" xfId="0" applyNumberFormat="1" applyFont="1" applyFill="1" applyBorder="1" applyAlignment="1" applyProtection="1">
      <alignment horizontal="center" vertical="center"/>
      <protection locked="0" hidden="1"/>
    </xf>
    <xf numFmtId="0" fontId="5" fillId="0" borderId="2" xfId="0" applyFont="1" applyBorder="1" applyAlignment="1" applyProtection="1">
      <alignment horizontal="center" vertical="center"/>
      <protection locked="0"/>
    </xf>
    <xf numFmtId="180" fontId="5" fillId="4" borderId="1" xfId="0" applyNumberFormat="1" applyFont="1" applyFill="1" applyBorder="1" applyAlignment="1" applyProtection="1">
      <alignment horizontal="left" vertical="center"/>
      <protection locked="0" hidden="1"/>
    </xf>
    <xf numFmtId="180" fontId="22" fillId="4" borderId="1" xfId="1" applyNumberFormat="1" applyFont="1" applyFill="1" applyBorder="1" applyAlignment="1" applyProtection="1">
      <alignment horizontal="left" vertical="center"/>
      <protection locked="0" hidden="1"/>
    </xf>
    <xf numFmtId="0" fontId="9" fillId="4" borderId="38" xfId="0" applyFont="1" applyFill="1" applyBorder="1" applyAlignment="1" applyProtection="1">
      <alignment horizontal="left" vertical="center"/>
      <protection locked="0" hidden="1"/>
    </xf>
    <xf numFmtId="0" fontId="9" fillId="4" borderId="39" xfId="0" applyFont="1" applyFill="1" applyBorder="1" applyAlignment="1" applyProtection="1">
      <alignment horizontal="left" vertical="center"/>
      <protection locked="0" hidden="1"/>
    </xf>
    <xf numFmtId="0" fontId="29" fillId="2" borderId="0" xfId="0" applyFont="1" applyFill="1" applyAlignment="1">
      <alignment horizontal="left" vertical="center" wrapText="1"/>
    </xf>
    <xf numFmtId="0" fontId="6" fillId="2" borderId="0" xfId="0" applyFont="1" applyFill="1" applyAlignment="1">
      <alignment horizontal="center"/>
    </xf>
    <xf numFmtId="0" fontId="7" fillId="2" borderId="1" xfId="0" applyFont="1" applyFill="1" applyBorder="1" applyAlignment="1">
      <alignment horizontal="center"/>
    </xf>
    <xf numFmtId="0" fontId="7" fillId="2" borderId="1" xfId="0" applyFont="1" applyFill="1" applyBorder="1" applyAlignment="1">
      <alignment horizontal="center" vertical="center"/>
    </xf>
    <xf numFmtId="0" fontId="9"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49" fontId="5" fillId="4" borderId="1" xfId="0" applyNumberFormat="1" applyFont="1" applyFill="1" applyBorder="1" applyAlignment="1" applyProtection="1">
      <alignment horizontal="left" vertical="center"/>
      <protection locked="0"/>
    </xf>
    <xf numFmtId="0" fontId="21" fillId="4" borderId="1" xfId="1" applyFill="1" applyBorder="1" applyAlignment="1" applyProtection="1">
      <alignment horizontal="left" vertical="center"/>
      <protection locked="0"/>
    </xf>
    <xf numFmtId="0" fontId="5" fillId="4" borderId="1" xfId="0" applyFont="1" applyFill="1" applyBorder="1" applyAlignment="1" applyProtection="1">
      <alignment horizontal="left" vertical="center"/>
      <protection locked="0"/>
    </xf>
    <xf numFmtId="0" fontId="9" fillId="4" borderId="38" xfId="0" applyFont="1" applyFill="1" applyBorder="1" applyAlignment="1" applyProtection="1">
      <alignment horizontal="left" vertical="center"/>
      <protection locked="0"/>
    </xf>
    <xf numFmtId="0" fontId="9" fillId="4" borderId="39" xfId="0" applyFont="1" applyFill="1" applyBorder="1" applyAlignment="1" applyProtection="1">
      <alignment horizontal="left" vertical="center"/>
      <protection locked="0"/>
    </xf>
    <xf numFmtId="0" fontId="23" fillId="0" borderId="0" xfId="0" applyFont="1" applyAlignment="1" applyProtection="1">
      <alignment horizontal="left" vertical="top"/>
      <protection hidden="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5" borderId="40" xfId="0" applyFont="1" applyFill="1" applyBorder="1" applyAlignment="1" applyProtection="1">
      <alignment horizontal="center" vertical="center" wrapText="1"/>
      <protection hidden="1"/>
    </xf>
    <xf numFmtId="0" fontId="5" fillId="5" borderId="43" xfId="0" applyFont="1" applyFill="1" applyBorder="1" applyAlignment="1" applyProtection="1">
      <alignment horizontal="center" vertical="center" wrapText="1"/>
      <protection hidden="1"/>
    </xf>
    <xf numFmtId="179" fontId="5" fillId="0" borderId="40" xfId="0" applyNumberFormat="1" applyFont="1" applyBorder="1" applyAlignment="1" applyProtection="1">
      <alignment horizontal="center" vertical="center" wrapText="1"/>
      <protection locked="0"/>
    </xf>
    <xf numFmtId="179" fontId="5" fillId="0" borderId="12" xfId="0" applyNumberFormat="1" applyFont="1" applyBorder="1" applyAlignment="1" applyProtection="1">
      <alignment horizontal="center" vertical="center" wrapText="1"/>
      <protection locked="0"/>
    </xf>
    <xf numFmtId="49" fontId="5" fillId="5" borderId="40" xfId="0" applyNumberFormat="1" applyFont="1" applyFill="1" applyBorder="1" applyAlignment="1" applyProtection="1">
      <alignment horizontal="center" vertical="center" wrapText="1"/>
      <protection hidden="1"/>
    </xf>
    <xf numFmtId="49" fontId="5" fillId="5" borderId="12" xfId="0" applyNumberFormat="1" applyFont="1" applyFill="1" applyBorder="1" applyAlignment="1" applyProtection="1">
      <alignment horizontal="center" vertical="center" wrapText="1"/>
      <protection hidden="1"/>
    </xf>
    <xf numFmtId="178" fontId="5" fillId="0" borderId="44" xfId="0" applyNumberFormat="1" applyFont="1" applyBorder="1" applyAlignment="1" applyProtection="1">
      <alignment vertical="center"/>
      <protection locked="0"/>
    </xf>
    <xf numFmtId="178" fontId="5" fillId="0" borderId="45" xfId="0" applyNumberFormat="1" applyFont="1" applyBorder="1" applyAlignment="1" applyProtection="1">
      <alignment vertical="center"/>
      <protection locked="0"/>
    </xf>
    <xf numFmtId="0" fontId="5" fillId="5" borderId="46" xfId="0" applyFont="1" applyFill="1" applyBorder="1" applyAlignment="1" applyProtection="1">
      <alignment horizontal="center" vertical="center" wrapText="1"/>
      <protection hidden="1"/>
    </xf>
    <xf numFmtId="0" fontId="5" fillId="5" borderId="12" xfId="0" applyFont="1" applyFill="1" applyBorder="1" applyAlignment="1" applyProtection="1">
      <alignment horizontal="center" vertical="center" wrapText="1"/>
      <protection hidden="1"/>
    </xf>
    <xf numFmtId="0" fontId="5" fillId="0" borderId="4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178" fontId="5" fillId="0" borderId="51" xfId="0" applyNumberFormat="1" applyFont="1" applyBorder="1" applyAlignment="1" applyProtection="1">
      <alignment vertical="center"/>
      <protection locked="0"/>
    </xf>
    <xf numFmtId="178" fontId="5" fillId="0" borderId="50" xfId="0" applyNumberFormat="1" applyFont="1" applyBorder="1" applyAlignment="1" applyProtection="1">
      <alignment vertical="center"/>
      <protection locked="0"/>
    </xf>
    <xf numFmtId="0" fontId="5" fillId="0" borderId="47" xfId="0" applyFont="1" applyBorder="1" applyAlignment="1">
      <alignment horizontal="center" vertical="center"/>
    </xf>
    <xf numFmtId="0" fontId="5" fillId="0" borderId="48" xfId="0" applyFont="1" applyBorder="1" applyAlignment="1">
      <alignment horizontal="center" vertical="center"/>
    </xf>
    <xf numFmtId="178" fontId="5" fillId="0" borderId="49" xfId="0" applyNumberFormat="1" applyFont="1" applyBorder="1" applyAlignment="1" applyProtection="1">
      <alignment vertical="center"/>
      <protection locked="0"/>
    </xf>
    <xf numFmtId="0" fontId="23" fillId="0" borderId="0" xfId="0" applyFont="1" applyAlignment="1" applyProtection="1">
      <alignment horizontal="center" vertical="top"/>
      <protection hidden="1"/>
    </xf>
    <xf numFmtId="0" fontId="5" fillId="5" borderId="40" xfId="0" applyNumberFormat="1" applyFont="1" applyFill="1" applyBorder="1" applyAlignment="1" applyProtection="1">
      <alignment horizontal="center" vertical="center" wrapText="1"/>
      <protection hidden="1"/>
    </xf>
    <xf numFmtId="0" fontId="5" fillId="5" borderId="12" xfId="0" applyNumberFormat="1" applyFont="1" applyFill="1" applyBorder="1" applyAlignment="1" applyProtection="1">
      <alignment horizontal="center" vertical="center" wrapText="1"/>
      <protection hidden="1"/>
    </xf>
    <xf numFmtId="0" fontId="5" fillId="0" borderId="52" xfId="0" applyFont="1" applyBorder="1" applyAlignment="1">
      <alignment horizontal="center" vertical="center"/>
    </xf>
    <xf numFmtId="180" fontId="10" fillId="0" borderId="0" xfId="0" applyNumberFormat="1" applyFont="1" applyAlignment="1" applyProtection="1">
      <alignment horizontal="center" vertical="center"/>
      <protection hidden="1"/>
    </xf>
    <xf numFmtId="0" fontId="19" fillId="6" borderId="1" xfId="0" applyFont="1" applyFill="1" applyBorder="1" applyAlignment="1">
      <alignment horizontal="center" vertical="center"/>
    </xf>
    <xf numFmtId="0" fontId="10" fillId="6" borderId="1" xfId="0" applyFont="1" applyFill="1" applyBorder="1" applyAlignment="1">
      <alignment horizontal="center" vertical="center"/>
    </xf>
    <xf numFmtId="0" fontId="8" fillId="0" borderId="53" xfId="0" applyFont="1" applyBorder="1" applyAlignment="1">
      <alignment horizontal="center" vertical="center"/>
    </xf>
    <xf numFmtId="0" fontId="8" fillId="0" borderId="48" xfId="0" applyFont="1" applyBorder="1" applyAlignment="1">
      <alignment horizontal="center" vertical="center"/>
    </xf>
    <xf numFmtId="0" fontId="8" fillId="0" borderId="13" xfId="0" applyFont="1" applyBorder="1" applyAlignment="1">
      <alignment horizontal="center" vertical="center"/>
    </xf>
    <xf numFmtId="0" fontId="8" fillId="0" borderId="33" xfId="0" applyFont="1" applyBorder="1" applyAlignment="1">
      <alignment horizontal="center" vertical="center"/>
    </xf>
    <xf numFmtId="0" fontId="8" fillId="0" borderId="54" xfId="0" applyFont="1" applyBorder="1" applyAlignment="1">
      <alignment horizontal="center" vertical="center"/>
    </xf>
    <xf numFmtId="0" fontId="8" fillId="0" borderId="28" xfId="0" applyFont="1" applyBorder="1" applyAlignment="1">
      <alignment horizontal="center" vertical="center"/>
    </xf>
    <xf numFmtId="0" fontId="18" fillId="0" borderId="8" xfId="0" applyFont="1" applyBorder="1" applyAlignment="1">
      <alignment horizontal="center" vertical="center"/>
    </xf>
    <xf numFmtId="0" fontId="8" fillId="0" borderId="12" xfId="0" applyFont="1" applyBorder="1" applyAlignment="1">
      <alignment horizontal="center" vertical="center"/>
    </xf>
    <xf numFmtId="0" fontId="8" fillId="0" borderId="55" xfId="0" applyFont="1" applyBorder="1" applyAlignment="1">
      <alignment horizontal="center" vertical="center"/>
    </xf>
    <xf numFmtId="0" fontId="8" fillId="0" borderId="50" xfId="0" applyFont="1" applyBorder="1" applyAlignment="1">
      <alignment horizontal="center" vertical="center"/>
    </xf>
    <xf numFmtId="179" fontId="5" fillId="0" borderId="56" xfId="0" applyNumberFormat="1" applyFont="1" applyBorder="1" applyAlignment="1" applyProtection="1">
      <alignment horizontal="center" vertical="center" wrapText="1"/>
      <protection locked="0"/>
    </xf>
    <xf numFmtId="49" fontId="5" fillId="5" borderId="56" xfId="0" applyNumberFormat="1" applyFont="1" applyFill="1" applyBorder="1" applyAlignment="1" applyProtection="1">
      <alignment horizontal="center" vertical="center" wrapText="1"/>
      <protection hidden="1"/>
    </xf>
    <xf numFmtId="178" fontId="24" fillId="0" borderId="63" xfId="0" applyNumberFormat="1" applyFont="1" applyBorder="1" applyAlignment="1" applyProtection="1">
      <alignment vertical="center"/>
      <protection locked="0"/>
    </xf>
    <xf numFmtId="178" fontId="24" fillId="0" borderId="64" xfId="0" applyNumberFormat="1" applyFont="1" applyBorder="1" applyAlignment="1" applyProtection="1">
      <alignment vertical="center"/>
      <protection locked="0"/>
    </xf>
    <xf numFmtId="179" fontId="5" fillId="0" borderId="57" xfId="0" applyNumberFormat="1" applyFont="1" applyBorder="1" applyAlignment="1" applyProtection="1">
      <alignment horizontal="center" vertical="center" wrapText="1"/>
      <protection locked="0"/>
    </xf>
    <xf numFmtId="0" fontId="5" fillId="5" borderId="57" xfId="0" applyNumberFormat="1" applyFont="1" applyFill="1" applyBorder="1" applyAlignment="1" applyProtection="1">
      <alignment horizontal="center" vertical="center" wrapText="1"/>
      <protection hidden="1"/>
    </xf>
    <xf numFmtId="178" fontId="24" fillId="0" borderId="61" xfId="0" applyNumberFormat="1" applyFont="1" applyBorder="1" applyAlignment="1" applyProtection="1">
      <alignment vertical="center"/>
      <protection locked="0"/>
    </xf>
    <xf numFmtId="178" fontId="24" fillId="0" borderId="62" xfId="0" applyNumberFormat="1" applyFont="1" applyBorder="1" applyAlignment="1" applyProtection="1">
      <alignment vertical="center"/>
      <protection locked="0"/>
    </xf>
    <xf numFmtId="0" fontId="5" fillId="0" borderId="57"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5" borderId="57" xfId="0" applyFont="1" applyFill="1" applyBorder="1" applyAlignment="1" applyProtection="1">
      <alignment horizontal="center" vertical="center" wrapText="1"/>
      <protection hidden="1"/>
    </xf>
    <xf numFmtId="0" fontId="5" fillId="5" borderId="8" xfId="0" applyFont="1" applyFill="1" applyBorder="1" applyAlignment="1" applyProtection="1">
      <alignment horizontal="center" vertical="center" wrapText="1"/>
      <protection hidden="1"/>
    </xf>
    <xf numFmtId="0" fontId="5" fillId="5" borderId="56" xfId="0" applyFont="1" applyFill="1" applyBorder="1" applyAlignment="1" applyProtection="1">
      <alignment horizontal="center" vertical="center" wrapText="1"/>
      <protection hidden="1"/>
    </xf>
    <xf numFmtId="0" fontId="8" fillId="0" borderId="8" xfId="0" applyFont="1" applyBorder="1" applyAlignment="1">
      <alignment horizontal="center" vertical="center"/>
    </xf>
    <xf numFmtId="0" fontId="27" fillId="0" borderId="55" xfId="0" applyFont="1" applyBorder="1" applyAlignment="1">
      <alignment horizontal="center" vertical="center"/>
    </xf>
    <xf numFmtId="0" fontId="8" fillId="0" borderId="46" xfId="0" applyFont="1" applyBorder="1" applyAlignment="1">
      <alignment horizontal="center" vertical="center"/>
    </xf>
    <xf numFmtId="0" fontId="23" fillId="0" borderId="0" xfId="0" applyFont="1" applyBorder="1" applyAlignment="1" applyProtection="1">
      <alignment horizontal="center" vertical="center"/>
      <protection hidden="1"/>
    </xf>
    <xf numFmtId="0" fontId="10" fillId="7" borderId="1" xfId="0" applyFont="1" applyFill="1" applyBorder="1" applyAlignment="1">
      <alignment horizontal="center" vertical="center"/>
    </xf>
    <xf numFmtId="0" fontId="19" fillId="7" borderId="1" xfId="0" applyFont="1" applyFill="1" applyBorder="1" applyAlignment="1">
      <alignment horizontal="center" vertical="center"/>
    </xf>
    <xf numFmtId="0" fontId="5" fillId="0" borderId="6" xfId="0" applyFont="1" applyBorder="1" applyAlignment="1">
      <alignment horizontal="center" vertical="center"/>
    </xf>
    <xf numFmtId="0" fontId="5" fillId="0" borderId="26"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5"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9" fillId="0" borderId="66" xfId="0" applyFont="1" applyBorder="1" applyAlignment="1" applyProtection="1">
      <alignment horizontal="center" vertical="center"/>
      <protection locked="0"/>
    </xf>
    <xf numFmtId="0" fontId="12" fillId="0" borderId="67" xfId="0" applyFont="1" applyBorder="1" applyAlignment="1" applyProtection="1">
      <alignment horizontal="center" vertical="center"/>
    </xf>
    <xf numFmtId="0" fontId="12" fillId="0" borderId="68" xfId="0" applyFont="1" applyBorder="1" applyAlignment="1" applyProtection="1">
      <alignment horizontal="center" vertical="center"/>
    </xf>
    <xf numFmtId="0" fontId="12" fillId="0" borderId="69" xfId="0" applyFont="1" applyBorder="1" applyAlignment="1" applyProtection="1">
      <alignment horizontal="center" vertical="center"/>
    </xf>
    <xf numFmtId="0" fontId="12" fillId="0" borderId="70" xfId="0" applyFont="1" applyBorder="1" applyAlignment="1" applyProtection="1">
      <alignment horizontal="center" vertical="center"/>
    </xf>
    <xf numFmtId="0" fontId="12" fillId="0" borderId="71" xfId="0" applyFont="1" applyBorder="1" applyAlignment="1" applyProtection="1">
      <alignment horizontal="center" vertical="center"/>
    </xf>
    <xf numFmtId="0" fontId="12" fillId="0" borderId="72" xfId="0" applyFont="1" applyBorder="1" applyAlignment="1" applyProtection="1">
      <alignment horizontal="center" vertical="center"/>
    </xf>
    <xf numFmtId="180" fontId="6" fillId="0" borderId="0" xfId="0" applyNumberFormat="1" applyFont="1" applyAlignment="1" applyProtection="1">
      <alignment horizontal="center" vertical="center"/>
      <protection hidden="1"/>
    </xf>
    <xf numFmtId="0" fontId="5" fillId="0" borderId="1" xfId="0" applyFont="1" applyBorder="1" applyAlignment="1">
      <alignment horizontal="center" vertical="center" wrapText="1"/>
    </xf>
    <xf numFmtId="0" fontId="12" fillId="0" borderId="21"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7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7" xfId="0" applyFont="1" applyBorder="1" applyAlignment="1">
      <alignment horizontal="center" vertical="center"/>
    </xf>
    <xf numFmtId="0" fontId="9" fillId="0" borderId="74" xfId="0" applyFont="1" applyBorder="1" applyAlignment="1" applyProtection="1">
      <alignment horizontal="center" vertical="center"/>
      <protection locked="0"/>
    </xf>
    <xf numFmtId="0" fontId="14" fillId="0" borderId="75" xfId="0" applyFont="1" applyBorder="1" applyAlignment="1">
      <alignment horizontal="left"/>
    </xf>
    <xf numFmtId="0" fontId="14" fillId="0" borderId="0" xfId="0" applyFont="1" applyBorder="1" applyAlignment="1">
      <alignment horizontal="left"/>
    </xf>
    <xf numFmtId="0" fontId="12" fillId="0" borderId="75" xfId="0" applyFont="1" applyBorder="1" applyAlignment="1">
      <alignment horizontal="right" vertical="center"/>
    </xf>
    <xf numFmtId="0" fontId="12" fillId="0" borderId="97" xfId="0" applyFont="1" applyBorder="1" applyAlignment="1">
      <alignment horizontal="right" vertical="center"/>
    </xf>
    <xf numFmtId="0" fontId="20" fillId="0" borderId="92" xfId="0" applyFont="1" applyBorder="1" applyAlignment="1">
      <alignment vertical="center"/>
    </xf>
    <xf numFmtId="0" fontId="12" fillId="0" borderId="92" xfId="0" applyFont="1" applyBorder="1" applyAlignment="1">
      <alignment vertical="center"/>
    </xf>
    <xf numFmtId="0" fontId="12" fillId="0" borderId="93" xfId="0" applyFont="1" applyBorder="1" applyAlignment="1">
      <alignment vertical="center"/>
    </xf>
    <xf numFmtId="0" fontId="12" fillId="0" borderId="22" xfId="0" applyFont="1" applyBorder="1" applyAlignment="1">
      <alignment horizontal="center" vertical="center"/>
    </xf>
    <xf numFmtId="0" fontId="12" fillId="0" borderId="80" xfId="0" applyFont="1" applyBorder="1" applyAlignment="1">
      <alignment horizontal="center" vertical="center"/>
    </xf>
    <xf numFmtId="0" fontId="20" fillId="0" borderId="84" xfId="0" applyFont="1" applyBorder="1" applyAlignment="1">
      <alignment vertical="center"/>
    </xf>
    <xf numFmtId="0" fontId="12" fillId="0" borderId="84" xfId="0" applyFont="1" applyBorder="1" applyAlignment="1">
      <alignment vertical="center"/>
    </xf>
    <xf numFmtId="0" fontId="12" fillId="0" borderId="85" xfId="0" applyFont="1" applyBorder="1" applyAlignment="1">
      <alignment vertical="center"/>
    </xf>
    <xf numFmtId="0" fontId="12" fillId="0" borderId="14" xfId="0" applyFont="1" applyBorder="1" applyAlignment="1">
      <alignment vertical="center"/>
    </xf>
    <xf numFmtId="0" fontId="12" fillId="0" borderId="29" xfId="0" applyFont="1" applyBorder="1" applyAlignment="1">
      <alignment vertical="center"/>
    </xf>
    <xf numFmtId="177" fontId="12" fillId="5" borderId="87" xfId="0" applyNumberFormat="1" applyFont="1" applyFill="1" applyBorder="1" applyAlignment="1">
      <alignment horizontal="center" vertical="center"/>
    </xf>
    <xf numFmtId="177" fontId="12" fillId="5" borderId="78" xfId="0" applyNumberFormat="1" applyFont="1" applyFill="1" applyBorder="1" applyAlignment="1">
      <alignment horizontal="center" vertical="center"/>
    </xf>
    <xf numFmtId="177" fontId="12" fillId="5" borderId="79" xfId="0" applyNumberFormat="1" applyFont="1" applyFill="1" applyBorder="1" applyAlignment="1">
      <alignment horizontal="center" vertical="center"/>
    </xf>
    <xf numFmtId="0" fontId="20" fillId="0" borderId="14" xfId="0" applyFont="1" applyBorder="1" applyAlignment="1">
      <alignment vertical="center"/>
    </xf>
    <xf numFmtId="0" fontId="10" fillId="0" borderId="0" xfId="0" applyFont="1" applyBorder="1" applyAlignment="1">
      <alignment horizontal="left" vertical="center"/>
    </xf>
    <xf numFmtId="0" fontId="5" fillId="0" borderId="0" xfId="0" applyFont="1" applyAlignment="1">
      <alignment horizontal="left" vertical="center"/>
    </xf>
    <xf numFmtId="0" fontId="12" fillId="0" borderId="82" xfId="0" applyFont="1" applyBorder="1" applyAlignment="1">
      <alignment horizontal="center" vertical="center"/>
    </xf>
    <xf numFmtId="0" fontId="12" fillId="0" borderId="23" xfId="0" applyFont="1" applyBorder="1" applyAlignment="1">
      <alignment horizontal="center" vertical="center"/>
    </xf>
    <xf numFmtId="0" fontId="12" fillId="0" borderId="65" xfId="0" applyFont="1" applyBorder="1" applyAlignment="1">
      <alignment horizontal="center" vertical="center" textRotation="255"/>
    </xf>
    <xf numFmtId="0" fontId="12" fillId="0" borderId="24" xfId="0" applyFont="1" applyBorder="1" applyAlignment="1">
      <alignment horizontal="center" vertical="center" textRotation="255"/>
    </xf>
    <xf numFmtId="0" fontId="12" fillId="0" borderId="6" xfId="0" applyFont="1" applyBorder="1" applyAlignment="1">
      <alignment horizontal="center" vertical="center" textRotation="255"/>
    </xf>
    <xf numFmtId="0" fontId="5" fillId="0" borderId="17" xfId="0" applyFont="1" applyBorder="1" applyAlignment="1">
      <alignment horizontal="right" vertical="center"/>
    </xf>
    <xf numFmtId="0" fontId="5" fillId="0" borderId="0" xfId="0" applyFont="1" applyBorder="1" applyAlignment="1">
      <alignment horizontal="left" wrapText="1"/>
    </xf>
    <xf numFmtId="0" fontId="5" fillId="0" borderId="0" xfId="0" applyFont="1" applyBorder="1" applyAlignment="1">
      <alignment horizontal="left"/>
    </xf>
    <xf numFmtId="0" fontId="12" fillId="0" borderId="20" xfId="0" applyFont="1" applyBorder="1" applyAlignment="1">
      <alignment horizontal="right" vertical="center"/>
    </xf>
    <xf numFmtId="0" fontId="12" fillId="0" borderId="17" xfId="0" applyFont="1" applyBorder="1" applyAlignment="1">
      <alignment horizontal="right" vertical="center"/>
    </xf>
    <xf numFmtId="0" fontId="12" fillId="0" borderId="76" xfId="0" applyFont="1" applyBorder="1" applyAlignment="1">
      <alignment horizontal="right" vertical="center"/>
    </xf>
    <xf numFmtId="176" fontId="10" fillId="0" borderId="20" xfId="3" applyFont="1" applyBorder="1" applyAlignment="1" applyProtection="1">
      <alignment horizontal="center" vertical="center"/>
      <protection locked="0"/>
    </xf>
    <xf numFmtId="176" fontId="10" fillId="0" borderId="18" xfId="3" applyFont="1" applyBorder="1" applyAlignment="1" applyProtection="1">
      <alignment horizontal="center" vertical="center"/>
      <protection locked="0"/>
    </xf>
    <xf numFmtId="178" fontId="10" fillId="0" borderId="20" xfId="3" applyNumberFormat="1" applyFont="1" applyBorder="1" applyAlignment="1" applyProtection="1">
      <alignment horizontal="center" vertical="center"/>
      <protection locked="0"/>
    </xf>
    <xf numFmtId="178" fontId="10" fillId="0" borderId="18" xfId="3" applyNumberFormat="1" applyFont="1" applyBorder="1" applyAlignment="1" applyProtection="1">
      <alignment horizontal="center" vertical="center"/>
      <protection locked="0"/>
    </xf>
    <xf numFmtId="0" fontId="14" fillId="0" borderId="77" xfId="0" applyFont="1" applyBorder="1" applyAlignment="1">
      <alignment horizontal="left" vertical="top"/>
    </xf>
    <xf numFmtId="0" fontId="14" fillId="0" borderId="0" xfId="0" applyFont="1" applyBorder="1" applyAlignment="1">
      <alignment horizontal="left" vertical="top"/>
    </xf>
    <xf numFmtId="180" fontId="10" fillId="5" borderId="20" xfId="0" applyNumberFormat="1" applyFont="1" applyFill="1" applyBorder="1" applyAlignment="1" applyProtection="1">
      <alignment horizontal="center" vertical="center"/>
      <protection hidden="1"/>
    </xf>
    <xf numFmtId="180" fontId="10" fillId="5" borderId="18" xfId="0" applyNumberFormat="1" applyFont="1" applyFill="1" applyBorder="1" applyAlignment="1" applyProtection="1">
      <alignment horizontal="center" vertical="center"/>
      <protection hidden="1"/>
    </xf>
  </cellXfs>
  <cellStyles count="5">
    <cellStyle name="Comma [0]" xfId="3" builtinId="6"/>
    <cellStyle name="Hyperlink" xfId="1" builtinId="8"/>
    <cellStyle name="Normal" xfId="0" builtinId="0"/>
    <cellStyle name="ハイパーリンク 2" xfId="2"/>
    <cellStyle name="桁区切り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27"/>
  <sheetViews>
    <sheetView tabSelected="1" workbookViewId="0">
      <selection activeCell="D15" sqref="D15:E15"/>
    </sheetView>
  </sheetViews>
  <sheetFormatPr baseColWidth="10" defaultColWidth="13" defaultRowHeight="19" x14ac:dyDescent="0.35"/>
  <cols>
    <col min="1" max="1" width="4.33203125" style="2" customWidth="1"/>
    <col min="2" max="2" width="13" style="2" customWidth="1"/>
    <col min="3" max="3" width="19.5" style="2" customWidth="1"/>
    <col min="4" max="5" width="24.6640625" style="2" customWidth="1"/>
    <col min="6" max="6" width="13" style="2"/>
    <col min="7" max="7" width="2.83203125" style="2" customWidth="1"/>
    <col min="8" max="16384" width="13" style="2"/>
  </cols>
  <sheetData>
    <row r="2" spans="2:10" x14ac:dyDescent="0.35">
      <c r="B2" s="1"/>
      <c r="C2" s="1"/>
      <c r="D2" s="1"/>
      <c r="E2" s="1"/>
      <c r="F2" s="1"/>
      <c r="H2" s="144" t="s">
        <v>117</v>
      </c>
      <c r="I2" s="144"/>
      <c r="J2" s="144"/>
    </row>
    <row r="3" spans="2:10" ht="26" x14ac:dyDescent="0.45">
      <c r="B3" s="1"/>
      <c r="C3" s="145" t="s">
        <v>122</v>
      </c>
      <c r="D3" s="145"/>
      <c r="E3" s="145"/>
      <c r="F3" s="1"/>
      <c r="H3" s="144"/>
      <c r="I3" s="144"/>
      <c r="J3" s="144"/>
    </row>
    <row r="4" spans="2:10" x14ac:dyDescent="0.35">
      <c r="B4" s="1"/>
      <c r="C4" s="1"/>
      <c r="D4" s="1"/>
      <c r="E4" s="1"/>
      <c r="F4" s="1"/>
      <c r="H4" s="144"/>
      <c r="I4" s="144"/>
      <c r="J4" s="144"/>
    </row>
    <row r="5" spans="2:10" ht="20" x14ac:dyDescent="0.35">
      <c r="B5" s="1"/>
      <c r="C5" s="146" t="s">
        <v>34</v>
      </c>
      <c r="D5" s="146"/>
      <c r="E5" s="146"/>
      <c r="F5" s="1"/>
    </row>
    <row r="6" spans="2:10" x14ac:dyDescent="0.35">
      <c r="B6" s="1"/>
      <c r="C6" s="3" t="s">
        <v>27</v>
      </c>
      <c r="D6" s="149"/>
      <c r="E6" s="149"/>
      <c r="F6" s="1"/>
    </row>
    <row r="7" spans="2:10" ht="44" customHeight="1" x14ac:dyDescent="0.35">
      <c r="B7" s="1"/>
      <c r="C7" s="3" t="s">
        <v>28</v>
      </c>
      <c r="D7" s="148"/>
      <c r="E7" s="148"/>
      <c r="F7" s="1"/>
    </row>
    <row r="8" spans="2:10" x14ac:dyDescent="0.35">
      <c r="B8" s="1"/>
      <c r="C8" s="3" t="s">
        <v>24</v>
      </c>
      <c r="D8" s="4"/>
      <c r="E8" s="5"/>
      <c r="F8" s="1"/>
    </row>
    <row r="9" spans="2:10" ht="35" customHeight="1" x14ac:dyDescent="0.35">
      <c r="B9" s="1"/>
      <c r="C9" s="3" t="s">
        <v>25</v>
      </c>
      <c r="D9" s="6"/>
      <c r="E9" s="6"/>
      <c r="F9" s="1"/>
    </row>
    <row r="10" spans="2:10" ht="23" x14ac:dyDescent="0.35">
      <c r="B10" s="1"/>
      <c r="C10" s="3" t="s">
        <v>26</v>
      </c>
      <c r="D10" s="153"/>
      <c r="E10" s="154"/>
      <c r="F10" s="1"/>
    </row>
    <row r="11" spans="2:10" ht="23" x14ac:dyDescent="0.35">
      <c r="B11" s="1"/>
      <c r="C11" s="3" t="s">
        <v>30</v>
      </c>
      <c r="D11" s="153"/>
      <c r="E11" s="154"/>
      <c r="F11" s="1"/>
    </row>
    <row r="12" spans="2:10" ht="23" x14ac:dyDescent="0.35">
      <c r="B12" s="1"/>
      <c r="C12" s="3" t="s">
        <v>31</v>
      </c>
      <c r="D12" s="153"/>
      <c r="E12" s="154"/>
      <c r="F12" s="1"/>
    </row>
    <row r="13" spans="2:10" x14ac:dyDescent="0.35">
      <c r="B13" s="1"/>
      <c r="C13" s="3" t="s">
        <v>36</v>
      </c>
      <c r="D13" s="150"/>
      <c r="E13" s="150"/>
      <c r="F13" s="1"/>
    </row>
    <row r="14" spans="2:10" x14ac:dyDescent="0.35">
      <c r="B14" s="1"/>
      <c r="C14" s="3" t="s">
        <v>37</v>
      </c>
      <c r="D14" s="150"/>
      <c r="E14" s="150"/>
      <c r="F14" s="1"/>
    </row>
    <row r="15" spans="2:10" x14ac:dyDescent="0.35">
      <c r="B15" s="1"/>
      <c r="C15" s="3" t="s">
        <v>29</v>
      </c>
      <c r="D15" s="151"/>
      <c r="E15" s="152"/>
      <c r="F15" s="1"/>
    </row>
    <row r="16" spans="2:10" x14ac:dyDescent="0.35">
      <c r="B16" s="1"/>
      <c r="C16" s="7"/>
      <c r="D16" s="8"/>
      <c r="E16" s="9"/>
      <c r="F16" s="1"/>
    </row>
    <row r="17" spans="2:6" ht="20" x14ac:dyDescent="0.35">
      <c r="B17" s="1"/>
      <c r="C17" s="147" t="s">
        <v>35</v>
      </c>
      <c r="D17" s="147"/>
      <c r="E17" s="147"/>
      <c r="F17" s="1"/>
    </row>
    <row r="18" spans="2:6" x14ac:dyDescent="0.35">
      <c r="B18" s="1"/>
      <c r="C18" s="3" t="s">
        <v>32</v>
      </c>
      <c r="D18" s="77">
        <f>$D$8</f>
        <v>0</v>
      </c>
      <c r="E18" s="67" t="str">
        <f>IF(E8="","",E8)</f>
        <v/>
      </c>
      <c r="F18" s="1"/>
    </row>
    <row r="19" spans="2:6" ht="23" x14ac:dyDescent="0.35">
      <c r="B19" s="1"/>
      <c r="C19" s="3" t="s">
        <v>33</v>
      </c>
      <c r="D19" s="68" t="str">
        <f>IF(D9="","",D9)</f>
        <v/>
      </c>
      <c r="E19" s="68" t="str">
        <f>IF(E9="","",E9)</f>
        <v/>
      </c>
      <c r="F19" s="1"/>
    </row>
    <row r="20" spans="2:6" ht="23" x14ac:dyDescent="0.35">
      <c r="B20" s="1"/>
      <c r="C20" s="3" t="s">
        <v>26</v>
      </c>
      <c r="D20" s="142" t="str">
        <f>IF(D10="","",D10)</f>
        <v/>
      </c>
      <c r="E20" s="143"/>
      <c r="F20" s="1"/>
    </row>
    <row r="21" spans="2:6" ht="23" x14ac:dyDescent="0.35">
      <c r="B21" s="1"/>
      <c r="C21" s="3" t="s">
        <v>30</v>
      </c>
      <c r="D21" s="142" t="str">
        <f>IF(D11="","",D11)</f>
        <v/>
      </c>
      <c r="E21" s="143"/>
      <c r="F21" s="1"/>
    </row>
    <row r="22" spans="2:6" ht="23" x14ac:dyDescent="0.35">
      <c r="B22" s="1"/>
      <c r="C22" s="3" t="s">
        <v>31</v>
      </c>
      <c r="D22" s="142" t="str">
        <f>IF(D12="","",D12)</f>
        <v/>
      </c>
      <c r="E22" s="143"/>
      <c r="F22" s="1"/>
    </row>
    <row r="23" spans="2:6" x14ac:dyDescent="0.35">
      <c r="B23" s="1"/>
      <c r="C23" s="3" t="s">
        <v>36</v>
      </c>
      <c r="D23" s="140">
        <f>$D$13</f>
        <v>0</v>
      </c>
      <c r="E23" s="140"/>
      <c r="F23" s="1"/>
    </row>
    <row r="24" spans="2:6" x14ac:dyDescent="0.35">
      <c r="B24" s="1"/>
      <c r="C24" s="3" t="s">
        <v>37</v>
      </c>
      <c r="D24" s="140">
        <f>$D$14</f>
        <v>0</v>
      </c>
      <c r="E24" s="140"/>
      <c r="F24" s="1"/>
    </row>
    <row r="25" spans="2:6" x14ac:dyDescent="0.35">
      <c r="B25" s="1"/>
      <c r="C25" s="3" t="s">
        <v>29</v>
      </c>
      <c r="D25" s="141">
        <f>$D$15</f>
        <v>0</v>
      </c>
      <c r="E25" s="140"/>
      <c r="F25" s="1"/>
    </row>
    <row r="26" spans="2:6" x14ac:dyDescent="0.35">
      <c r="B26" s="1"/>
      <c r="C26" s="1"/>
      <c r="D26" s="1"/>
      <c r="E26" s="1"/>
      <c r="F26" s="1"/>
    </row>
    <row r="27" spans="2:6" x14ac:dyDescent="0.35">
      <c r="B27" s="1"/>
      <c r="C27" s="1"/>
      <c r="D27" s="1"/>
      <c r="E27" s="1"/>
      <c r="F27" s="1"/>
    </row>
  </sheetData>
  <sheetProtection password="DB73" sheet="1" objects="1" scenarios="1" selectLockedCells="1"/>
  <mergeCells count="18">
    <mergeCell ref="H2:J4"/>
    <mergeCell ref="C3:E3"/>
    <mergeCell ref="C5:E5"/>
    <mergeCell ref="C17:E17"/>
    <mergeCell ref="D20:E20"/>
    <mergeCell ref="D7:E7"/>
    <mergeCell ref="D6:E6"/>
    <mergeCell ref="D13:E13"/>
    <mergeCell ref="D14:E14"/>
    <mergeCell ref="D15:E15"/>
    <mergeCell ref="D10:E10"/>
    <mergeCell ref="D11:E11"/>
    <mergeCell ref="D12:E12"/>
    <mergeCell ref="D24:E24"/>
    <mergeCell ref="D25:E25"/>
    <mergeCell ref="D22:E22"/>
    <mergeCell ref="D23:E23"/>
    <mergeCell ref="D21:E21"/>
  </mergeCells>
  <phoneticPr fontId="2"/>
  <dataValidations count="2">
    <dataValidation imeMode="fullKatakana" allowBlank="1" showInputMessage="1" showErrorMessage="1" sqref="D6:E6 D8:E8 D18:E18"/>
    <dataValidation imeMode="halfAlpha" allowBlank="1" showInputMessage="1" showErrorMessage="1" sqref="D10:E10 D13:E14 D15:E15 D20:E20"/>
  </dataValidations>
  <pageMargins left="0.75" right="0.75" top="1" bottom="1" header="0.3" footer="0.3"/>
  <pageSetup paperSize="9" orientation="portrait" horizontalDpi="0" verticalDpi="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A1:M69"/>
  <sheetViews>
    <sheetView showGridLines="0" workbookViewId="0">
      <selection activeCell="H10" sqref="H10:H11"/>
    </sheetView>
  </sheetViews>
  <sheetFormatPr baseColWidth="10" defaultColWidth="8.83203125" defaultRowHeight="19" x14ac:dyDescent="0.35"/>
  <cols>
    <col min="1" max="1" width="4.33203125" style="10" customWidth="1"/>
    <col min="2" max="4" width="14.1640625" style="10" customWidth="1"/>
    <col min="5" max="5" width="16.6640625" style="13" bestFit="1" customWidth="1"/>
    <col min="6" max="8" width="14.1640625" style="10" customWidth="1"/>
    <col min="9" max="9" width="7.6640625" style="33" customWidth="1"/>
    <col min="10" max="10" width="10.6640625" style="33" customWidth="1"/>
    <col min="11" max="11" width="10.1640625" style="33" customWidth="1"/>
    <col min="12" max="13" width="10.1640625" style="107" customWidth="1"/>
    <col min="14" max="16384" width="8.83203125" style="10"/>
  </cols>
  <sheetData>
    <row r="1" spans="1:13" ht="29.25" customHeight="1" x14ac:dyDescent="0.35">
      <c r="A1" s="179">
        <f>所属団体情報!$D$7</f>
        <v>0</v>
      </c>
      <c r="B1" s="179"/>
      <c r="C1" s="179"/>
      <c r="D1" s="179"/>
      <c r="E1" s="179"/>
      <c r="F1" s="179"/>
      <c r="G1" s="179"/>
      <c r="H1" s="179"/>
    </row>
    <row r="2" spans="1:13" ht="15" customHeight="1" x14ac:dyDescent="0.35">
      <c r="A2" s="83"/>
      <c r="B2" s="83"/>
      <c r="C2" s="83"/>
      <c r="D2" s="83"/>
      <c r="E2" s="83"/>
      <c r="F2" s="83"/>
      <c r="G2" s="83"/>
      <c r="H2" s="83"/>
    </row>
    <row r="3" spans="1:13" ht="21.75" customHeight="1" thickBot="1" x14ac:dyDescent="0.4">
      <c r="A3" s="30"/>
      <c r="B3" s="30" t="s">
        <v>100</v>
      </c>
      <c r="C3" s="30"/>
      <c r="D3" s="30"/>
      <c r="E3" s="30"/>
      <c r="F3" s="30" t="s">
        <v>99</v>
      </c>
      <c r="G3" s="30"/>
      <c r="H3" s="30"/>
    </row>
    <row r="4" spans="1:13" ht="15" customHeight="1" x14ac:dyDescent="0.35">
      <c r="A4" s="30"/>
      <c r="B4" s="70" t="s">
        <v>74</v>
      </c>
      <c r="C4" s="71" t="s">
        <v>75</v>
      </c>
      <c r="D4" s="72" t="s">
        <v>73</v>
      </c>
      <c r="E4" s="73"/>
      <c r="F4" s="70" t="s">
        <v>74</v>
      </c>
      <c r="G4" s="71" t="s">
        <v>75</v>
      </c>
      <c r="H4" s="72" t="s">
        <v>73</v>
      </c>
    </row>
    <row r="5" spans="1:13" ht="15" customHeight="1" thickBot="1" x14ac:dyDescent="0.4">
      <c r="A5" s="30"/>
      <c r="B5" s="34" t="str">
        <f>IF(K10&lt;=2,"",IF(K10&gt;=5,"",1))</f>
        <v/>
      </c>
      <c r="C5" s="35" t="str">
        <f>IF(L10&lt;=2,"",IF(L10&gt;=5,"",1))</f>
        <v/>
      </c>
      <c r="D5" s="36" t="str">
        <f>IF(M10&lt;=2,"",IF(M10&gt;=5,"",1))</f>
        <v/>
      </c>
      <c r="E5" s="74"/>
      <c r="F5" s="84">
        <f>SUMIF($G$10:$G$69,F4,$J$10:$J$69)</f>
        <v>0</v>
      </c>
      <c r="G5" s="85">
        <f>SUMIF($G$10:$G$69,G4,$J$10:$J$69)</f>
        <v>0</v>
      </c>
      <c r="H5" s="86">
        <f>SUMIF($G$10:$G$69,H4,$J$10:$J$69)</f>
        <v>0</v>
      </c>
    </row>
    <row r="6" spans="1:13" ht="22.5" customHeight="1" x14ac:dyDescent="0.35">
      <c r="A6" s="21"/>
      <c r="B6" s="32" t="s">
        <v>107</v>
      </c>
      <c r="C6" s="12"/>
      <c r="D6" s="12"/>
      <c r="E6" s="32"/>
      <c r="F6" s="32" t="s">
        <v>71</v>
      </c>
      <c r="G6" s="12"/>
      <c r="H6" s="12"/>
      <c r="I6" s="103"/>
    </row>
    <row r="7" spans="1:13" ht="26" customHeight="1" x14ac:dyDescent="0.35">
      <c r="A7" s="180" t="s">
        <v>47</v>
      </c>
      <c r="B7" s="181"/>
      <c r="C7" s="181"/>
      <c r="D7" s="181"/>
      <c r="E7" s="181"/>
      <c r="F7" s="181"/>
      <c r="G7" s="181"/>
      <c r="H7" s="181"/>
    </row>
    <row r="8" spans="1:13" ht="18" customHeight="1" x14ac:dyDescent="0.35">
      <c r="A8" s="182" t="s">
        <v>0</v>
      </c>
      <c r="B8" s="184" t="s">
        <v>1</v>
      </c>
      <c r="C8" s="185"/>
      <c r="D8" s="75" t="s">
        <v>77</v>
      </c>
      <c r="E8" s="29" t="s">
        <v>38</v>
      </c>
      <c r="F8" s="37">
        <v>42735</v>
      </c>
      <c r="G8" s="188" t="s">
        <v>76</v>
      </c>
      <c r="H8" s="190" t="s">
        <v>2</v>
      </c>
      <c r="I8" s="108" t="s">
        <v>102</v>
      </c>
      <c r="J8" s="33" t="s">
        <v>103</v>
      </c>
      <c r="K8" s="33" t="s">
        <v>104</v>
      </c>
      <c r="L8" s="107" t="s">
        <v>105</v>
      </c>
      <c r="M8" s="107" t="s">
        <v>106</v>
      </c>
    </row>
    <row r="9" spans="1:13" ht="18" customHeight="1" x14ac:dyDescent="0.35">
      <c r="A9" s="183"/>
      <c r="B9" s="186"/>
      <c r="C9" s="187"/>
      <c r="D9" s="69" t="s">
        <v>101</v>
      </c>
      <c r="E9" s="38" t="s">
        <v>70</v>
      </c>
      <c r="F9" s="39" t="s">
        <v>39</v>
      </c>
      <c r="G9" s="189"/>
      <c r="H9" s="191"/>
    </row>
    <row r="10" spans="1:13" s="16" customFormat="1" ht="17.25" customHeight="1" x14ac:dyDescent="0.35">
      <c r="A10" s="172">
        <v>1</v>
      </c>
      <c r="B10" s="15"/>
      <c r="C10" s="15"/>
      <c r="D10" s="168"/>
      <c r="E10" s="160"/>
      <c r="F10" s="176" t="str">
        <f>IF(E10="","",DATEDIF(E10,$F$8,"Y"))</f>
        <v/>
      </c>
      <c r="G10" s="158" t="str">
        <f>IF(E10="","",IF(AND(F10&gt;=6,F10&lt;=10),"10才以下",IF(AND(F10&gt;=11,F10&lt;=12),"11-12才",IF(AND(F10&gt;=13,F10&lt;=15),"13-15才","エラー：生年月日を確認"))))</f>
        <v/>
      </c>
      <c r="H10" s="164"/>
      <c r="I10" s="33">
        <f>COUNTA(B10:C11,E10,H10)</f>
        <v>0</v>
      </c>
      <c r="J10" s="106">
        <f>IF(I10=6,1,0)</f>
        <v>0</v>
      </c>
      <c r="K10" s="175">
        <f>COUNTIF($D$10:$D$69,"10才以下")</f>
        <v>0</v>
      </c>
      <c r="L10" s="175">
        <f>COUNTIF($D$10:$D$69,"11-12才")</f>
        <v>0</v>
      </c>
      <c r="M10" s="175">
        <f>COUNTIF($D$10:$D$69,"13-15才")</f>
        <v>0</v>
      </c>
    </row>
    <row r="11" spans="1:13" ht="30" customHeight="1" x14ac:dyDescent="0.35">
      <c r="A11" s="157"/>
      <c r="B11" s="139"/>
      <c r="C11" s="139"/>
      <c r="D11" s="169"/>
      <c r="E11" s="161"/>
      <c r="F11" s="177"/>
      <c r="G11" s="159"/>
      <c r="H11" s="165"/>
      <c r="K11" s="175"/>
      <c r="L11" s="175"/>
      <c r="M11" s="175"/>
    </row>
    <row r="12" spans="1:13" ht="17.25" customHeight="1" x14ac:dyDescent="0.35">
      <c r="A12" s="178">
        <v>2</v>
      </c>
      <c r="B12" s="15"/>
      <c r="C12" s="15"/>
      <c r="D12" s="168"/>
      <c r="E12" s="160"/>
      <c r="F12" s="162" t="str">
        <f>IF(E12="","",DATEDIF(E12,$F$8,"Y"))</f>
        <v/>
      </c>
      <c r="G12" s="166" t="str">
        <f>IF(E12="","",IF(AND(F12&gt;=6,F12&lt;=10),"10才以下",IF(AND(F12&gt;=11,F12&lt;=12),"11-12才",IF(AND(F12&gt;=13,F12&lt;=15),"13-15才","エラー：生年月日を確認"))))</f>
        <v/>
      </c>
      <c r="H12" s="164"/>
      <c r="I12" s="33">
        <f>COUNTA(B12:C13,E12,H12)</f>
        <v>0</v>
      </c>
      <c r="J12" s="106">
        <f>IF(I12=6,1,0)</f>
        <v>0</v>
      </c>
      <c r="K12" s="155"/>
    </row>
    <row r="13" spans="1:13" ht="30" customHeight="1" x14ac:dyDescent="0.35">
      <c r="A13" s="173"/>
      <c r="B13" s="14"/>
      <c r="C13" s="14"/>
      <c r="D13" s="169"/>
      <c r="E13" s="161"/>
      <c r="F13" s="163"/>
      <c r="G13" s="167"/>
      <c r="H13" s="165"/>
      <c r="K13" s="155"/>
    </row>
    <row r="14" spans="1:13" ht="17.25" customHeight="1" x14ac:dyDescent="0.35">
      <c r="A14" s="172">
        <v>3</v>
      </c>
      <c r="B14" s="15"/>
      <c r="C14" s="15"/>
      <c r="D14" s="168"/>
      <c r="E14" s="160"/>
      <c r="F14" s="162" t="str">
        <f>IF(E14="","",DATEDIF(E14,$F$8,"Y"))</f>
        <v/>
      </c>
      <c r="G14" s="158" t="str">
        <f>IF(E14="","",IF(AND(F14&gt;=6,F14&lt;=10),"10才以下",IF(AND(F14&gt;=11,F14&lt;=12),"11-12才",IF(AND(F14&gt;=13,F14&lt;=15),"13-15才","エラー：生年月日を確認"))))</f>
        <v/>
      </c>
      <c r="H14" s="170"/>
      <c r="I14" s="33">
        <f>COUNTA(B14:C15,E14,H14)</f>
        <v>0</v>
      </c>
      <c r="J14" s="106">
        <f>IF(I14=6,1,0)</f>
        <v>0</v>
      </c>
      <c r="K14" s="155"/>
    </row>
    <row r="15" spans="1:13" ht="30" customHeight="1" x14ac:dyDescent="0.35">
      <c r="A15" s="173"/>
      <c r="B15" s="14"/>
      <c r="C15" s="14"/>
      <c r="D15" s="169"/>
      <c r="E15" s="161"/>
      <c r="F15" s="163"/>
      <c r="G15" s="167"/>
      <c r="H15" s="171"/>
      <c r="K15" s="155"/>
    </row>
    <row r="16" spans="1:13" ht="17.25" customHeight="1" x14ac:dyDescent="0.35">
      <c r="A16" s="172">
        <v>4</v>
      </c>
      <c r="B16" s="15"/>
      <c r="C16" s="15"/>
      <c r="D16" s="168"/>
      <c r="E16" s="160"/>
      <c r="F16" s="162" t="str">
        <f>IF(E16="","",DATEDIF(E16,$F$8,"Y"))</f>
        <v/>
      </c>
      <c r="G16" s="158" t="str">
        <f>IF(E16="","",IF(AND(F16&gt;=6,F16&lt;=10),"10才以下",IF(AND(F16&gt;=11,F16&lt;=12),"11-12才",IF(AND(F16&gt;=13,F16&lt;=15),"13-15才","エラー：生年月日を確認"))))</f>
        <v/>
      </c>
      <c r="H16" s="174"/>
      <c r="I16" s="33">
        <f>COUNTA(B16:C17,E16,H16)</f>
        <v>0</v>
      </c>
      <c r="J16" s="106">
        <f>IF(I16=6,1,0)</f>
        <v>0</v>
      </c>
      <c r="K16" s="155"/>
    </row>
    <row r="17" spans="1:13" s="12" customFormat="1" ht="30" customHeight="1" x14ac:dyDescent="0.35">
      <c r="A17" s="173"/>
      <c r="B17" s="14"/>
      <c r="C17" s="14"/>
      <c r="D17" s="169"/>
      <c r="E17" s="161"/>
      <c r="F17" s="163"/>
      <c r="G17" s="167"/>
      <c r="H17" s="165"/>
      <c r="I17" s="33"/>
      <c r="J17" s="33"/>
      <c r="K17" s="155"/>
      <c r="L17" s="109"/>
      <c r="M17" s="109"/>
    </row>
    <row r="18" spans="1:13" s="12" customFormat="1" ht="17.25" customHeight="1" x14ac:dyDescent="0.35">
      <c r="A18" s="172">
        <v>5</v>
      </c>
      <c r="B18" s="15"/>
      <c r="C18" s="15"/>
      <c r="D18" s="168"/>
      <c r="E18" s="160"/>
      <c r="F18" s="162" t="str">
        <f>IF(E18="","",DATEDIF(E18,$F$8,"Y"))</f>
        <v/>
      </c>
      <c r="G18" s="158" t="str">
        <f>IF(E18="","",IF(AND(F18&gt;=6,F18&lt;=10),"10才以下",IF(AND(F18&gt;=11,F18&lt;=12),"11-12才",IF(AND(F18&gt;=13,F18&lt;=15),"13-15才","エラー：生年月日を確認"))))</f>
        <v/>
      </c>
      <c r="H18" s="170"/>
      <c r="I18" s="33">
        <f>COUNTA(B18:C19,E18,H18)</f>
        <v>0</v>
      </c>
      <c r="J18" s="106">
        <f>IF(I18=6,1,0)</f>
        <v>0</v>
      </c>
      <c r="K18" s="155"/>
      <c r="L18" s="109"/>
      <c r="M18" s="109"/>
    </row>
    <row r="19" spans="1:13" s="12" customFormat="1" ht="30" customHeight="1" x14ac:dyDescent="0.35">
      <c r="A19" s="173"/>
      <c r="B19" s="14"/>
      <c r="C19" s="14"/>
      <c r="D19" s="169"/>
      <c r="E19" s="161"/>
      <c r="F19" s="163"/>
      <c r="G19" s="167"/>
      <c r="H19" s="171"/>
      <c r="I19" s="33"/>
      <c r="J19" s="33"/>
      <c r="K19" s="155"/>
      <c r="L19" s="109"/>
      <c r="M19" s="109"/>
    </row>
    <row r="20" spans="1:13" ht="17.25" customHeight="1" x14ac:dyDescent="0.35">
      <c r="A20" s="172">
        <v>6</v>
      </c>
      <c r="B20" s="15"/>
      <c r="C20" s="15"/>
      <c r="D20" s="168"/>
      <c r="E20" s="160"/>
      <c r="F20" s="162" t="str">
        <f>IF(E20="","",DATEDIF(E20,$F$8,"Y"))</f>
        <v/>
      </c>
      <c r="G20" s="158" t="str">
        <f>IF(E20="","",IF(AND(F20&gt;=6,F20&lt;=10),"10才以下",IF(AND(F20&gt;=11,F20&lt;=12),"11-12才",IF(AND(F20&gt;=13,F20&lt;=15),"13-15才","エラー：生年月日を確認"))))</f>
        <v/>
      </c>
      <c r="H20" s="174"/>
      <c r="I20" s="33">
        <f>COUNTA(B20:C21,E20,H20)</f>
        <v>0</v>
      </c>
      <c r="J20" s="106">
        <f>IF(I20=6,1,0)</f>
        <v>0</v>
      </c>
      <c r="K20" s="155"/>
    </row>
    <row r="21" spans="1:13" ht="30" customHeight="1" x14ac:dyDescent="0.35">
      <c r="A21" s="173"/>
      <c r="B21" s="14"/>
      <c r="C21" s="14"/>
      <c r="D21" s="169"/>
      <c r="E21" s="161"/>
      <c r="F21" s="163"/>
      <c r="G21" s="167"/>
      <c r="H21" s="171"/>
      <c r="K21" s="155"/>
    </row>
    <row r="22" spans="1:13" ht="17.25" customHeight="1" x14ac:dyDescent="0.35">
      <c r="A22" s="156">
        <v>7</v>
      </c>
      <c r="B22" s="15"/>
      <c r="C22" s="15"/>
      <c r="D22" s="168"/>
      <c r="E22" s="160"/>
      <c r="F22" s="162" t="str">
        <f>IF(E22="","",DATEDIF(E22,$F$8,"Y"))</f>
        <v/>
      </c>
      <c r="G22" s="158" t="str">
        <f>IF(E22="","",IF(AND(F22&gt;=6,F22&lt;=10),"10才以下",IF(AND(F22&gt;=11,F22&lt;=12),"11-12才",IF(AND(F22&gt;=13,F22&lt;=15),"13-15才","エラー：生年月日を確認"))))</f>
        <v/>
      </c>
      <c r="H22" s="164"/>
      <c r="I22" s="33">
        <f>COUNTA(B22:C23,E22,H22)</f>
        <v>0</v>
      </c>
      <c r="J22" s="106">
        <f>IF(I22=6,1,0)</f>
        <v>0</v>
      </c>
      <c r="K22" s="155"/>
    </row>
    <row r="23" spans="1:13" ht="30" customHeight="1" x14ac:dyDescent="0.35">
      <c r="A23" s="157"/>
      <c r="B23" s="14"/>
      <c r="C23" s="14"/>
      <c r="D23" s="169"/>
      <c r="E23" s="161"/>
      <c r="F23" s="163"/>
      <c r="G23" s="167"/>
      <c r="H23" s="165"/>
      <c r="K23" s="155"/>
    </row>
    <row r="24" spans="1:13" ht="17.25" customHeight="1" x14ac:dyDescent="0.35">
      <c r="A24" s="156">
        <v>8</v>
      </c>
      <c r="B24" s="15"/>
      <c r="C24" s="15"/>
      <c r="D24" s="168"/>
      <c r="E24" s="160"/>
      <c r="F24" s="162" t="str">
        <f>IF(E24="","",DATEDIF(E24,$F$8,"Y"))</f>
        <v/>
      </c>
      <c r="G24" s="158" t="str">
        <f>IF(E24="","",IF(AND(F24&gt;=6,F24&lt;=10),"10才以下",IF(AND(F24&gt;=11,F24&lt;=12),"11-12才",IF(AND(F24&gt;=13,F24&lt;=15),"13-15才","エラー：生年月日を確認"))))</f>
        <v/>
      </c>
      <c r="H24" s="164"/>
      <c r="I24" s="33">
        <f>COUNTA(B24:C25,E24,H24)</f>
        <v>0</v>
      </c>
      <c r="J24" s="106">
        <f>IF(I24=6,1,0)</f>
        <v>0</v>
      </c>
      <c r="K24" s="155"/>
    </row>
    <row r="25" spans="1:13" ht="30" customHeight="1" x14ac:dyDescent="0.35">
      <c r="A25" s="157"/>
      <c r="B25" s="14"/>
      <c r="C25" s="14"/>
      <c r="D25" s="169"/>
      <c r="E25" s="161"/>
      <c r="F25" s="163"/>
      <c r="G25" s="159"/>
      <c r="H25" s="165"/>
      <c r="K25" s="155"/>
    </row>
    <row r="26" spans="1:13" ht="17.25" customHeight="1" x14ac:dyDescent="0.35">
      <c r="A26" s="156">
        <v>9</v>
      </c>
      <c r="B26" s="15"/>
      <c r="C26" s="15"/>
      <c r="D26" s="168"/>
      <c r="E26" s="160"/>
      <c r="F26" s="162" t="str">
        <f>IF(E26="","",DATEDIF(E26,$F$8,"Y"))</f>
        <v/>
      </c>
      <c r="G26" s="166" t="str">
        <f>IF(E26="","",IF(AND(F26&gt;=6,F26&lt;=10),"10才以下",IF(AND(F26&gt;=11,F26&lt;=12),"11-12才",IF(AND(F26&gt;=13,F26&lt;=15),"13-15才","エラー：生年月日を確認"))))</f>
        <v/>
      </c>
      <c r="H26" s="164"/>
      <c r="I26" s="33">
        <f>COUNTA(B26:C27,E26,H26)</f>
        <v>0</v>
      </c>
      <c r="J26" s="106">
        <f>IF(I26=6,1,0)</f>
        <v>0</v>
      </c>
      <c r="K26" s="155"/>
    </row>
    <row r="27" spans="1:13" ht="30" customHeight="1" x14ac:dyDescent="0.35">
      <c r="A27" s="157"/>
      <c r="B27" s="14"/>
      <c r="C27" s="14"/>
      <c r="D27" s="169"/>
      <c r="E27" s="161"/>
      <c r="F27" s="163"/>
      <c r="G27" s="167"/>
      <c r="H27" s="165"/>
      <c r="K27" s="155"/>
    </row>
    <row r="28" spans="1:13" ht="17.25" customHeight="1" x14ac:dyDescent="0.35">
      <c r="A28" s="156">
        <v>10</v>
      </c>
      <c r="B28" s="15"/>
      <c r="C28" s="15"/>
      <c r="D28" s="168"/>
      <c r="E28" s="160"/>
      <c r="F28" s="162" t="str">
        <f>IF(E28="","",DATEDIF(E28,$F$8,"Y"))</f>
        <v/>
      </c>
      <c r="G28" s="158" t="str">
        <f>IF(E28="","",IF(AND(F28&gt;=6,F28&lt;=10),"10才以下",IF(AND(F28&gt;=11,F28&lt;=12),"11-12才",IF(AND(F28&gt;=13,F28&lt;=15),"13-15才","エラー：生年月日を確認"))))</f>
        <v/>
      </c>
      <c r="H28" s="164"/>
      <c r="I28" s="33">
        <f>COUNTA(B28:C29,E28,H28)</f>
        <v>0</v>
      </c>
      <c r="J28" s="106">
        <f>IF(I28=6,1,0)</f>
        <v>0</v>
      </c>
      <c r="K28" s="155"/>
    </row>
    <row r="29" spans="1:13" ht="30" customHeight="1" x14ac:dyDescent="0.35">
      <c r="A29" s="157"/>
      <c r="B29" s="14"/>
      <c r="C29" s="14"/>
      <c r="D29" s="169"/>
      <c r="E29" s="161"/>
      <c r="F29" s="163"/>
      <c r="G29" s="159"/>
      <c r="H29" s="165"/>
      <c r="K29" s="155"/>
    </row>
    <row r="30" spans="1:13" ht="17.25" customHeight="1" x14ac:dyDescent="0.35">
      <c r="A30" s="156">
        <v>11</v>
      </c>
      <c r="B30" s="15"/>
      <c r="C30" s="15"/>
      <c r="D30" s="168"/>
      <c r="E30" s="160"/>
      <c r="F30" s="162" t="str">
        <f>IF(E30="","",DATEDIF(E30,$F$8,"Y"))</f>
        <v/>
      </c>
      <c r="G30" s="166" t="str">
        <f>IF(E30="","",IF(AND(F30&gt;=6,F30&lt;=10),"10才以下",IF(AND(F30&gt;=11,F30&lt;=12),"11-12才",IF(AND(F30&gt;=13,F30&lt;=15),"13-15才","エラー：生年月日を確認"))))</f>
        <v/>
      </c>
      <c r="H30" s="164"/>
      <c r="I30" s="33">
        <f>COUNTA(B30:C31,E30,H30)</f>
        <v>0</v>
      </c>
      <c r="J30" s="106">
        <f>IF(I30=6,1,0)</f>
        <v>0</v>
      </c>
      <c r="K30" s="155"/>
    </row>
    <row r="31" spans="1:13" ht="30" customHeight="1" x14ac:dyDescent="0.35">
      <c r="A31" s="157"/>
      <c r="B31" s="14"/>
      <c r="C31" s="14"/>
      <c r="D31" s="169"/>
      <c r="E31" s="161"/>
      <c r="F31" s="163"/>
      <c r="G31" s="167"/>
      <c r="H31" s="165"/>
      <c r="K31" s="155"/>
    </row>
    <row r="32" spans="1:13" ht="17.25" customHeight="1" x14ac:dyDescent="0.35">
      <c r="A32" s="156">
        <v>12</v>
      </c>
      <c r="B32" s="15"/>
      <c r="C32" s="15"/>
      <c r="D32" s="168"/>
      <c r="E32" s="160"/>
      <c r="F32" s="162" t="str">
        <f>IF(E32="","",DATEDIF(E32,$F$8,"Y"))</f>
        <v/>
      </c>
      <c r="G32" s="158" t="str">
        <f>IF(E32="","",IF(AND(F32&gt;=6,F32&lt;=10),"10才以下",IF(AND(F32&gt;=11,F32&lt;=12),"11-12才",IF(AND(F32&gt;=13,F32&lt;=15),"13-15才","エラー：生年月日を確認"))))</f>
        <v/>
      </c>
      <c r="H32" s="164"/>
      <c r="I32" s="33">
        <f>COUNTA(B32:C33,E32,H32)</f>
        <v>0</v>
      </c>
      <c r="J32" s="106">
        <f>IF(I32=6,1,0)</f>
        <v>0</v>
      </c>
      <c r="K32" s="155"/>
    </row>
    <row r="33" spans="1:11" ht="30" customHeight="1" x14ac:dyDescent="0.35">
      <c r="A33" s="157"/>
      <c r="B33" s="14"/>
      <c r="C33" s="14"/>
      <c r="D33" s="169"/>
      <c r="E33" s="161"/>
      <c r="F33" s="163"/>
      <c r="G33" s="159"/>
      <c r="H33" s="165"/>
      <c r="K33" s="155"/>
    </row>
    <row r="34" spans="1:11" ht="17.25" customHeight="1" x14ac:dyDescent="0.35">
      <c r="A34" s="156">
        <v>13</v>
      </c>
      <c r="B34" s="15"/>
      <c r="C34" s="15"/>
      <c r="D34" s="168"/>
      <c r="E34" s="160"/>
      <c r="F34" s="162" t="str">
        <f>IF(E34="","",DATEDIF(E34,$F$8,"Y"))</f>
        <v/>
      </c>
      <c r="G34" s="166" t="str">
        <f>IF(E34="","",IF(AND(F34&gt;=6,F34&lt;=10),"10才以下",IF(AND(F34&gt;=11,F34&lt;=12),"11-12才",IF(AND(F34&gt;=13,F34&lt;=15),"13-15才","エラー：生年月日を確認"))))</f>
        <v/>
      </c>
      <c r="H34" s="164"/>
      <c r="I34" s="33">
        <f>COUNTA(B34:C35,E34,H34)</f>
        <v>0</v>
      </c>
      <c r="J34" s="106">
        <f>IF(I34=6,1,0)</f>
        <v>0</v>
      </c>
      <c r="K34" s="155"/>
    </row>
    <row r="35" spans="1:11" ht="30" customHeight="1" x14ac:dyDescent="0.35">
      <c r="A35" s="157"/>
      <c r="B35" s="14"/>
      <c r="C35" s="14"/>
      <c r="D35" s="169"/>
      <c r="E35" s="161"/>
      <c r="F35" s="163"/>
      <c r="G35" s="167"/>
      <c r="H35" s="165"/>
      <c r="K35" s="155"/>
    </row>
    <row r="36" spans="1:11" ht="17.25" customHeight="1" x14ac:dyDescent="0.35">
      <c r="A36" s="156">
        <v>14</v>
      </c>
      <c r="B36" s="15"/>
      <c r="C36" s="15"/>
      <c r="D36" s="168"/>
      <c r="E36" s="160"/>
      <c r="F36" s="162" t="str">
        <f>IF(E36="","",DATEDIF(E36,$F$8,"Y"))</f>
        <v/>
      </c>
      <c r="G36" s="158" t="str">
        <f>IF(E36="","",IF(AND(F36&gt;=6,F36&lt;=10),"10才以下",IF(AND(F36&gt;=11,F36&lt;=12),"11-12才",IF(AND(F36&gt;=13,F36&lt;=15),"13-15才","エラー：生年月日を確認"))))</f>
        <v/>
      </c>
      <c r="H36" s="164"/>
      <c r="I36" s="33">
        <f>COUNTA(B36:C37,E36,H36)</f>
        <v>0</v>
      </c>
      <c r="J36" s="106">
        <f>IF(I36=6,1,0)</f>
        <v>0</v>
      </c>
      <c r="K36" s="155"/>
    </row>
    <row r="37" spans="1:11" ht="30" customHeight="1" x14ac:dyDescent="0.35">
      <c r="A37" s="157"/>
      <c r="B37" s="14"/>
      <c r="C37" s="14"/>
      <c r="D37" s="169"/>
      <c r="E37" s="161"/>
      <c r="F37" s="163"/>
      <c r="G37" s="159"/>
      <c r="H37" s="165"/>
      <c r="K37" s="155"/>
    </row>
    <row r="38" spans="1:11" ht="17.25" customHeight="1" x14ac:dyDescent="0.35">
      <c r="A38" s="156">
        <v>15</v>
      </c>
      <c r="B38" s="15"/>
      <c r="C38" s="15"/>
      <c r="D38" s="168"/>
      <c r="E38" s="160"/>
      <c r="F38" s="162" t="str">
        <f>IF(E38="","",DATEDIF(E38,$F$8,"Y"))</f>
        <v/>
      </c>
      <c r="G38" s="166" t="str">
        <f>IF(E38="","",IF(AND(F38&gt;=6,F38&lt;=10),"10才以下",IF(AND(F38&gt;=11,F38&lt;=12),"11-12才",IF(AND(F38&gt;=13,F38&lt;=15),"13-15才","エラー：生年月日を確認"))))</f>
        <v/>
      </c>
      <c r="H38" s="164"/>
      <c r="I38" s="33">
        <f>COUNTA(B38:C39,E38,H38)</f>
        <v>0</v>
      </c>
      <c r="J38" s="106">
        <f>IF(I38=6,1,0)</f>
        <v>0</v>
      </c>
      <c r="K38" s="155"/>
    </row>
    <row r="39" spans="1:11" ht="30" customHeight="1" x14ac:dyDescent="0.35">
      <c r="A39" s="157"/>
      <c r="B39" s="14"/>
      <c r="C39" s="14"/>
      <c r="D39" s="169"/>
      <c r="E39" s="161"/>
      <c r="F39" s="163"/>
      <c r="G39" s="167"/>
      <c r="H39" s="165"/>
      <c r="K39" s="155"/>
    </row>
    <row r="40" spans="1:11" ht="17.25" customHeight="1" x14ac:dyDescent="0.35">
      <c r="A40" s="156">
        <v>16</v>
      </c>
      <c r="B40" s="15"/>
      <c r="C40" s="15"/>
      <c r="D40" s="168"/>
      <c r="E40" s="160"/>
      <c r="F40" s="162" t="str">
        <f>IF(E40="","",DATEDIF(E40,$F$8,"Y"))</f>
        <v/>
      </c>
      <c r="G40" s="158" t="str">
        <f>IF(E40="","",IF(AND(F40&gt;=6,F40&lt;=10),"10才以下",IF(AND(F40&gt;=11,F40&lt;=12),"11-12才",IF(AND(F40&gt;=13,F40&lt;=15),"13-15才","エラー：生年月日を確認"))))</f>
        <v/>
      </c>
      <c r="H40" s="164"/>
      <c r="I40" s="33">
        <f>COUNTA(B40:C41,E40,H40)</f>
        <v>0</v>
      </c>
      <c r="J40" s="106">
        <f>IF(I40=6,1,0)</f>
        <v>0</v>
      </c>
      <c r="K40" s="155"/>
    </row>
    <row r="41" spans="1:11" ht="30" customHeight="1" x14ac:dyDescent="0.35">
      <c r="A41" s="157"/>
      <c r="B41" s="14"/>
      <c r="C41" s="14"/>
      <c r="D41" s="169"/>
      <c r="E41" s="161"/>
      <c r="F41" s="163"/>
      <c r="G41" s="159"/>
      <c r="H41" s="165"/>
      <c r="K41" s="155"/>
    </row>
    <row r="42" spans="1:11" ht="17.25" customHeight="1" x14ac:dyDescent="0.35">
      <c r="A42" s="156">
        <v>17</v>
      </c>
      <c r="B42" s="15"/>
      <c r="C42" s="15"/>
      <c r="D42" s="168"/>
      <c r="E42" s="160"/>
      <c r="F42" s="162" t="str">
        <f>IF(E42="","",DATEDIF(E42,$F$8,"Y"))</f>
        <v/>
      </c>
      <c r="G42" s="166" t="str">
        <f>IF(E42="","",IF(AND(F42&gt;=6,F42&lt;=10),"10才以下",IF(AND(F42&gt;=11,F42&lt;=12),"11-12才",IF(AND(F42&gt;=13,F42&lt;=15),"13-15才","エラー：生年月日を確認"))))</f>
        <v/>
      </c>
      <c r="H42" s="164"/>
      <c r="I42" s="33">
        <f>COUNTA(B42:C43,E42,H42)</f>
        <v>0</v>
      </c>
      <c r="J42" s="106">
        <f>IF(I42=6,1,0)</f>
        <v>0</v>
      </c>
      <c r="K42" s="155"/>
    </row>
    <row r="43" spans="1:11" ht="30" customHeight="1" x14ac:dyDescent="0.35">
      <c r="A43" s="157"/>
      <c r="B43" s="14"/>
      <c r="C43" s="14"/>
      <c r="D43" s="169"/>
      <c r="E43" s="161"/>
      <c r="F43" s="163"/>
      <c r="G43" s="167"/>
      <c r="H43" s="165"/>
      <c r="K43" s="155"/>
    </row>
    <row r="44" spans="1:11" ht="17.25" customHeight="1" x14ac:dyDescent="0.35">
      <c r="A44" s="156">
        <v>18</v>
      </c>
      <c r="B44" s="15"/>
      <c r="C44" s="15"/>
      <c r="D44" s="168"/>
      <c r="E44" s="160"/>
      <c r="F44" s="162" t="str">
        <f>IF(E44="","",DATEDIF(E44,$F$8,"Y"))</f>
        <v/>
      </c>
      <c r="G44" s="158" t="str">
        <f>IF(E44="","",IF(AND(F44&gt;=6,F44&lt;=10),"10才以下",IF(AND(F44&gt;=11,F44&lt;=12),"11-12才",IF(AND(F44&gt;=13,F44&lt;=15),"13-15才","エラー：生年月日を確認"))))</f>
        <v/>
      </c>
      <c r="H44" s="164"/>
      <c r="I44" s="33">
        <f>COUNTA(B44:C45,E44,H44)</f>
        <v>0</v>
      </c>
      <c r="J44" s="106">
        <f>IF(I44=6,1,0)</f>
        <v>0</v>
      </c>
      <c r="K44" s="155"/>
    </row>
    <row r="45" spans="1:11" ht="30" customHeight="1" x14ac:dyDescent="0.35">
      <c r="A45" s="157"/>
      <c r="B45" s="14"/>
      <c r="C45" s="14"/>
      <c r="D45" s="169"/>
      <c r="E45" s="161"/>
      <c r="F45" s="163"/>
      <c r="G45" s="159"/>
      <c r="H45" s="165"/>
      <c r="K45" s="155"/>
    </row>
    <row r="46" spans="1:11" ht="17.25" customHeight="1" x14ac:dyDescent="0.35">
      <c r="A46" s="156">
        <v>19</v>
      </c>
      <c r="B46" s="15"/>
      <c r="C46" s="15"/>
      <c r="D46" s="168"/>
      <c r="E46" s="160"/>
      <c r="F46" s="162" t="str">
        <f>IF(E46="","",DATEDIF(E46,$F$8,"Y"))</f>
        <v/>
      </c>
      <c r="G46" s="166" t="str">
        <f>IF(E46="","",IF(AND(F46&gt;=6,F46&lt;=10),"10才以下",IF(AND(F46&gt;=11,F46&lt;=12),"11-12才",IF(AND(F46&gt;=13,F46&lt;=15),"13-15才","エラー：生年月日を確認"))))</f>
        <v/>
      </c>
      <c r="H46" s="164"/>
      <c r="I46" s="33">
        <f>COUNTA(B46:C47,E46,H46)</f>
        <v>0</v>
      </c>
      <c r="J46" s="106">
        <f>IF(I46=6,1,0)</f>
        <v>0</v>
      </c>
      <c r="K46" s="155"/>
    </row>
    <row r="47" spans="1:11" ht="30" customHeight="1" x14ac:dyDescent="0.35">
      <c r="A47" s="157"/>
      <c r="B47" s="14"/>
      <c r="C47" s="14"/>
      <c r="D47" s="169"/>
      <c r="E47" s="161"/>
      <c r="F47" s="163"/>
      <c r="G47" s="167"/>
      <c r="H47" s="165"/>
      <c r="K47" s="155"/>
    </row>
    <row r="48" spans="1:11" ht="17.25" customHeight="1" x14ac:dyDescent="0.35">
      <c r="A48" s="156">
        <v>20</v>
      </c>
      <c r="B48" s="15"/>
      <c r="C48" s="15"/>
      <c r="D48" s="168"/>
      <c r="E48" s="160"/>
      <c r="F48" s="162" t="str">
        <f>IF(E48="","",DATEDIF(E48,$F$8,"Y"))</f>
        <v/>
      </c>
      <c r="G48" s="158" t="str">
        <f>IF(E48="","",IF(AND(F48&gt;=6,F48&lt;=10),"10才以下",IF(AND(F48&gt;=11,F48&lt;=12),"11-12才",IF(AND(F48&gt;=13,F48&lt;=15),"13-15才","エラー：生年月日を確認"))))</f>
        <v/>
      </c>
      <c r="H48" s="164"/>
      <c r="I48" s="33">
        <f>COUNTA(B48:C49,E48,H48)</f>
        <v>0</v>
      </c>
      <c r="J48" s="106">
        <f>IF(I48=6,1,0)</f>
        <v>0</v>
      </c>
      <c r="K48" s="155"/>
    </row>
    <row r="49" spans="1:11" ht="30" customHeight="1" x14ac:dyDescent="0.35">
      <c r="A49" s="157"/>
      <c r="B49" s="14"/>
      <c r="C49" s="14"/>
      <c r="D49" s="169"/>
      <c r="E49" s="161"/>
      <c r="F49" s="163"/>
      <c r="G49" s="159"/>
      <c r="H49" s="165"/>
      <c r="K49" s="155"/>
    </row>
    <row r="50" spans="1:11" ht="17.25" customHeight="1" x14ac:dyDescent="0.35">
      <c r="A50" s="156">
        <v>21</v>
      </c>
      <c r="B50" s="15"/>
      <c r="C50" s="15"/>
      <c r="D50" s="168"/>
      <c r="E50" s="160"/>
      <c r="F50" s="162" t="str">
        <f>IF(E50="","",DATEDIF(E50,$F$8,"Y"))</f>
        <v/>
      </c>
      <c r="G50" s="166" t="str">
        <f>IF(E50="","",IF(AND(F50&gt;=6,F50&lt;=10),"10才以下",IF(AND(F50&gt;=11,F50&lt;=12),"11-12才",IF(AND(F50&gt;=13,F50&lt;=15),"13-15才","エラー：生年月日を確認"))))</f>
        <v/>
      </c>
      <c r="H50" s="164"/>
      <c r="I50" s="33">
        <f>COUNTA(B50:C51,E50,H50)</f>
        <v>0</v>
      </c>
      <c r="J50" s="106">
        <f>IF(I50=6,1,0)</f>
        <v>0</v>
      </c>
      <c r="K50" s="155"/>
    </row>
    <row r="51" spans="1:11" ht="30" customHeight="1" x14ac:dyDescent="0.35">
      <c r="A51" s="157"/>
      <c r="B51" s="14"/>
      <c r="C51" s="14"/>
      <c r="D51" s="169"/>
      <c r="E51" s="161"/>
      <c r="F51" s="163"/>
      <c r="G51" s="167"/>
      <c r="H51" s="165"/>
      <c r="K51" s="155"/>
    </row>
    <row r="52" spans="1:11" ht="17.25" customHeight="1" x14ac:dyDescent="0.35">
      <c r="A52" s="156">
        <v>22</v>
      </c>
      <c r="B52" s="15"/>
      <c r="C52" s="15"/>
      <c r="D52" s="168"/>
      <c r="E52" s="160"/>
      <c r="F52" s="162" t="str">
        <f>IF(E52="","",DATEDIF(E52,$F$8,"Y"))</f>
        <v/>
      </c>
      <c r="G52" s="158" t="str">
        <f>IF(E52="","",IF(AND(F52&gt;=6,F52&lt;=10),"10才以下",IF(AND(F52&gt;=11,F52&lt;=12),"11-12才",IF(AND(F52&gt;=13,F52&lt;=15),"13-15才","エラー：生年月日を確認"))))</f>
        <v/>
      </c>
      <c r="H52" s="164"/>
      <c r="I52" s="33">
        <f>COUNTA(B52:C53,E52,H52)</f>
        <v>0</v>
      </c>
      <c r="J52" s="106">
        <f>IF(I52=6,1,0)</f>
        <v>0</v>
      </c>
      <c r="K52" s="155"/>
    </row>
    <row r="53" spans="1:11" ht="30" customHeight="1" x14ac:dyDescent="0.35">
      <c r="A53" s="157"/>
      <c r="B53" s="14"/>
      <c r="C53" s="14"/>
      <c r="D53" s="169"/>
      <c r="E53" s="161"/>
      <c r="F53" s="163"/>
      <c r="G53" s="159"/>
      <c r="H53" s="165"/>
      <c r="K53" s="155"/>
    </row>
    <row r="54" spans="1:11" ht="17.25" customHeight="1" x14ac:dyDescent="0.35">
      <c r="A54" s="156">
        <v>23</v>
      </c>
      <c r="B54" s="15"/>
      <c r="C54" s="15"/>
      <c r="D54" s="168"/>
      <c r="E54" s="160"/>
      <c r="F54" s="162" t="str">
        <f>IF(E54="","",DATEDIF(E54,$F$8,"Y"))</f>
        <v/>
      </c>
      <c r="G54" s="166" t="str">
        <f>IF(E54="","",IF(AND(F54&gt;=6,F54&lt;=10),"10才以下",IF(AND(F54&gt;=11,F54&lt;=12),"11-12才",IF(AND(F54&gt;=13,F54&lt;=15),"13-15才","エラー：生年月日を確認"))))</f>
        <v/>
      </c>
      <c r="H54" s="164"/>
      <c r="I54" s="33">
        <f>COUNTA(B54:C55,E54,H54)</f>
        <v>0</v>
      </c>
      <c r="J54" s="106">
        <f>IF(I54=6,1,0)</f>
        <v>0</v>
      </c>
      <c r="K54" s="155"/>
    </row>
    <row r="55" spans="1:11" ht="30" customHeight="1" x14ac:dyDescent="0.35">
      <c r="A55" s="157"/>
      <c r="B55" s="14"/>
      <c r="C55" s="14"/>
      <c r="D55" s="169"/>
      <c r="E55" s="161"/>
      <c r="F55" s="163"/>
      <c r="G55" s="167"/>
      <c r="H55" s="165"/>
      <c r="K55" s="155"/>
    </row>
    <row r="56" spans="1:11" ht="17.25" customHeight="1" x14ac:dyDescent="0.35">
      <c r="A56" s="156">
        <v>24</v>
      </c>
      <c r="B56" s="15"/>
      <c r="C56" s="15"/>
      <c r="D56" s="168"/>
      <c r="E56" s="160"/>
      <c r="F56" s="162" t="str">
        <f>IF(E56="","",DATEDIF(E56,$F$8,"Y"))</f>
        <v/>
      </c>
      <c r="G56" s="158" t="str">
        <f>IF(E56="","",IF(AND(F56&gt;=6,F56&lt;=10),"10才以下",IF(AND(F56&gt;=11,F56&lt;=12),"11-12才",IF(AND(F56&gt;=13,F56&lt;=15),"13-15才","エラー：生年月日を確認"))))</f>
        <v/>
      </c>
      <c r="H56" s="164"/>
      <c r="I56" s="33">
        <f>COUNTA(B56:C57,E56,H56)</f>
        <v>0</v>
      </c>
      <c r="J56" s="106">
        <f>IF(I56=6,1,0)</f>
        <v>0</v>
      </c>
      <c r="K56" s="155"/>
    </row>
    <row r="57" spans="1:11" ht="30" customHeight="1" x14ac:dyDescent="0.35">
      <c r="A57" s="157"/>
      <c r="B57" s="14"/>
      <c r="C57" s="14"/>
      <c r="D57" s="169"/>
      <c r="E57" s="161"/>
      <c r="F57" s="163"/>
      <c r="G57" s="159"/>
      <c r="H57" s="165"/>
      <c r="K57" s="155"/>
    </row>
    <row r="58" spans="1:11" ht="17.25" customHeight="1" x14ac:dyDescent="0.35">
      <c r="A58" s="156">
        <v>25</v>
      </c>
      <c r="B58" s="15"/>
      <c r="C58" s="15"/>
      <c r="D58" s="168"/>
      <c r="E58" s="160"/>
      <c r="F58" s="162" t="str">
        <f>IF(E58="","",DATEDIF(E58,$F$8,"Y"))</f>
        <v/>
      </c>
      <c r="G58" s="166" t="str">
        <f>IF(E58="","",IF(AND(F58&gt;=6,F58&lt;=10),"10才以下",IF(AND(F58&gt;=11,F58&lt;=12),"11-12才",IF(AND(F58&gt;=13,F58&lt;=15),"13-15才","エラー：生年月日を確認"))))</f>
        <v/>
      </c>
      <c r="H58" s="164"/>
      <c r="I58" s="33">
        <f>COUNTA(B58:C59,E58,H58)</f>
        <v>0</v>
      </c>
      <c r="J58" s="106">
        <f>IF(I58=6,1,0)</f>
        <v>0</v>
      </c>
      <c r="K58" s="155"/>
    </row>
    <row r="59" spans="1:11" ht="30" customHeight="1" x14ac:dyDescent="0.35">
      <c r="A59" s="157"/>
      <c r="B59" s="14"/>
      <c r="C59" s="14"/>
      <c r="D59" s="169"/>
      <c r="E59" s="161"/>
      <c r="F59" s="163"/>
      <c r="G59" s="167"/>
      <c r="H59" s="165"/>
      <c r="K59" s="155"/>
    </row>
    <row r="60" spans="1:11" ht="17.25" customHeight="1" x14ac:dyDescent="0.35">
      <c r="A60" s="156">
        <v>26</v>
      </c>
      <c r="B60" s="15"/>
      <c r="C60" s="15"/>
      <c r="D60" s="168"/>
      <c r="E60" s="160"/>
      <c r="F60" s="162" t="str">
        <f>IF(E60="","",DATEDIF(E60,$F$8,"Y"))</f>
        <v/>
      </c>
      <c r="G60" s="158" t="str">
        <f>IF(E60="","",IF(AND(F60&gt;=6,F60&lt;=10),"10才以下",IF(AND(F60&gt;=11,F60&lt;=12),"11-12才",IF(AND(F60&gt;=13,F60&lt;=15),"13-15才","エラー：生年月日を確認"))))</f>
        <v/>
      </c>
      <c r="H60" s="164"/>
      <c r="I60" s="33">
        <f>COUNTA(B60:C61,E60,H60)</f>
        <v>0</v>
      </c>
      <c r="J60" s="106">
        <f>IF(I60=6,1,0)</f>
        <v>0</v>
      </c>
      <c r="K60" s="155"/>
    </row>
    <row r="61" spans="1:11" ht="30" customHeight="1" x14ac:dyDescent="0.35">
      <c r="A61" s="157"/>
      <c r="B61" s="14"/>
      <c r="C61" s="14"/>
      <c r="D61" s="169"/>
      <c r="E61" s="161"/>
      <c r="F61" s="163"/>
      <c r="G61" s="159"/>
      <c r="H61" s="165"/>
      <c r="K61" s="155"/>
    </row>
    <row r="62" spans="1:11" ht="17.25" customHeight="1" x14ac:dyDescent="0.35">
      <c r="A62" s="156">
        <v>27</v>
      </c>
      <c r="B62" s="15"/>
      <c r="C62" s="15"/>
      <c r="D62" s="168"/>
      <c r="E62" s="160"/>
      <c r="F62" s="162" t="str">
        <f>IF(E62="","",DATEDIF(E62,$F$8,"Y"))</f>
        <v/>
      </c>
      <c r="G62" s="166" t="str">
        <f>IF(E62="","",IF(AND(F62&gt;=6,F62&lt;=10),"10才以下",IF(AND(F62&gt;=11,F62&lt;=12),"11-12才",IF(AND(F62&gt;=13,F62&lt;=15),"13-15才","エラー：生年月日を確認"))))</f>
        <v/>
      </c>
      <c r="H62" s="164"/>
      <c r="I62" s="33">
        <f>COUNTA(B62:C63,E62,H62)</f>
        <v>0</v>
      </c>
      <c r="J62" s="106">
        <f>IF(I62=6,1,0)</f>
        <v>0</v>
      </c>
      <c r="K62" s="155"/>
    </row>
    <row r="63" spans="1:11" ht="30" customHeight="1" x14ac:dyDescent="0.35">
      <c r="A63" s="157"/>
      <c r="B63" s="14"/>
      <c r="C63" s="14"/>
      <c r="D63" s="169"/>
      <c r="E63" s="161"/>
      <c r="F63" s="163"/>
      <c r="G63" s="167"/>
      <c r="H63" s="165"/>
      <c r="K63" s="155"/>
    </row>
    <row r="64" spans="1:11" ht="17.25" customHeight="1" x14ac:dyDescent="0.35">
      <c r="A64" s="156">
        <v>28</v>
      </c>
      <c r="B64" s="15"/>
      <c r="C64" s="15"/>
      <c r="D64" s="168"/>
      <c r="E64" s="160"/>
      <c r="F64" s="162" t="str">
        <f>IF(E64="","",DATEDIF(E64,$F$8,"Y"))</f>
        <v/>
      </c>
      <c r="G64" s="158" t="str">
        <f>IF(E64="","",IF(AND(F64&gt;=6,F64&lt;=10),"10才以下",IF(AND(F64&gt;=11,F64&lt;=12),"11-12才",IF(AND(F64&gt;=13,F64&lt;=15),"13-15才","エラー：生年月日を確認"))))</f>
        <v/>
      </c>
      <c r="H64" s="164"/>
      <c r="I64" s="33">
        <f>COUNTA(B64:C65,E64,H64)</f>
        <v>0</v>
      </c>
      <c r="J64" s="106">
        <f>IF(I64=6,1,0)</f>
        <v>0</v>
      </c>
      <c r="K64" s="155"/>
    </row>
    <row r="65" spans="1:11" ht="30" customHeight="1" x14ac:dyDescent="0.35">
      <c r="A65" s="157"/>
      <c r="B65" s="14"/>
      <c r="C65" s="14"/>
      <c r="D65" s="169"/>
      <c r="E65" s="161"/>
      <c r="F65" s="163"/>
      <c r="G65" s="159"/>
      <c r="H65" s="165"/>
      <c r="K65" s="155"/>
    </row>
    <row r="66" spans="1:11" ht="17.25" customHeight="1" x14ac:dyDescent="0.35">
      <c r="A66" s="156">
        <v>29</v>
      </c>
      <c r="B66" s="15"/>
      <c r="C66" s="15"/>
      <c r="D66" s="168"/>
      <c r="E66" s="160"/>
      <c r="F66" s="162" t="str">
        <f>IF(E66="","",DATEDIF(E66,$F$8,"Y"))</f>
        <v/>
      </c>
      <c r="G66" s="166" t="str">
        <f>IF(E66="","",IF(AND(F66&gt;=6,F66&lt;=10),"10才以下",IF(AND(F66&gt;=11,F66&lt;=12),"11-12才",IF(AND(F66&gt;=13,F66&lt;=15),"13-15才","エラー：生年月日を確認"))))</f>
        <v/>
      </c>
      <c r="H66" s="164"/>
      <c r="I66" s="33">
        <f>COUNTA(B66:C67,E66,H66)</f>
        <v>0</v>
      </c>
      <c r="J66" s="106">
        <f>IF(I66=6,1,0)</f>
        <v>0</v>
      </c>
      <c r="K66" s="155"/>
    </row>
    <row r="67" spans="1:11" ht="30" customHeight="1" x14ac:dyDescent="0.35">
      <c r="A67" s="157"/>
      <c r="B67" s="14"/>
      <c r="C67" s="14"/>
      <c r="D67" s="169"/>
      <c r="E67" s="161"/>
      <c r="F67" s="163"/>
      <c r="G67" s="167"/>
      <c r="H67" s="165"/>
      <c r="K67" s="155"/>
    </row>
    <row r="68" spans="1:11" ht="17.25" customHeight="1" x14ac:dyDescent="0.35">
      <c r="A68" s="156">
        <v>30</v>
      </c>
      <c r="B68" s="15"/>
      <c r="C68" s="15"/>
      <c r="D68" s="168"/>
      <c r="E68" s="160"/>
      <c r="F68" s="162" t="str">
        <f>IF(E68="","",DATEDIF(E68,$F$8,"Y"))</f>
        <v/>
      </c>
      <c r="G68" s="158" t="str">
        <f>IF(E68="","",IF(AND(F68&gt;=6,F68&lt;=10),"10才以下",IF(AND(F68&gt;=11,F68&lt;=12),"11-12才",IF(AND(F68&gt;=13,F68&lt;=15),"13-15才","エラー：生年月日を確認"))))</f>
        <v/>
      </c>
      <c r="H68" s="164"/>
      <c r="I68" s="33">
        <f>COUNTA(B68:C69,E68,H68)</f>
        <v>0</v>
      </c>
      <c r="J68" s="106">
        <f>IF(I68=6,1,0)</f>
        <v>0</v>
      </c>
      <c r="K68" s="155"/>
    </row>
    <row r="69" spans="1:11" ht="30" customHeight="1" x14ac:dyDescent="0.35">
      <c r="A69" s="157"/>
      <c r="B69" s="14"/>
      <c r="C69" s="14"/>
      <c r="D69" s="169"/>
      <c r="E69" s="161"/>
      <c r="F69" s="163"/>
      <c r="G69" s="159"/>
      <c r="H69" s="165"/>
      <c r="K69" s="155"/>
    </row>
  </sheetData>
  <sheetProtection password="DB73" sheet="1" objects="1" scenarios="1" selectLockedCells="1"/>
  <mergeCells count="218">
    <mergeCell ref="K14:K15"/>
    <mergeCell ref="K16:K17"/>
    <mergeCell ref="A18:A19"/>
    <mergeCell ref="G18:G19"/>
    <mergeCell ref="E18:E19"/>
    <mergeCell ref="F18:F19"/>
    <mergeCell ref="A1:H1"/>
    <mergeCell ref="A7:H7"/>
    <mergeCell ref="A8:A9"/>
    <mergeCell ref="B8:C9"/>
    <mergeCell ref="G8:G9"/>
    <mergeCell ref="H8:H9"/>
    <mergeCell ref="A14:A15"/>
    <mergeCell ref="G14:G15"/>
    <mergeCell ref="E14:E15"/>
    <mergeCell ref="F14:F15"/>
    <mergeCell ref="H14:H15"/>
    <mergeCell ref="D14:D15"/>
    <mergeCell ref="K18:K19"/>
    <mergeCell ref="M10:M11"/>
    <mergeCell ref="D12:D13"/>
    <mergeCell ref="K10:K11"/>
    <mergeCell ref="K12:K13"/>
    <mergeCell ref="A10:A11"/>
    <mergeCell ref="G10:G11"/>
    <mergeCell ref="E10:E11"/>
    <mergeCell ref="F10:F11"/>
    <mergeCell ref="H10:H11"/>
    <mergeCell ref="A12:A13"/>
    <mergeCell ref="G12:G13"/>
    <mergeCell ref="E12:E13"/>
    <mergeCell ref="F12:F13"/>
    <mergeCell ref="H12:H13"/>
    <mergeCell ref="D10:D11"/>
    <mergeCell ref="L10:L11"/>
    <mergeCell ref="H18:H19"/>
    <mergeCell ref="A16:A17"/>
    <mergeCell ref="G16:G17"/>
    <mergeCell ref="E16:E17"/>
    <mergeCell ref="F16:F17"/>
    <mergeCell ref="H16:H17"/>
    <mergeCell ref="A24:A25"/>
    <mergeCell ref="G24:G25"/>
    <mergeCell ref="E24:E25"/>
    <mergeCell ref="F24:F25"/>
    <mergeCell ref="H24:H25"/>
    <mergeCell ref="A22:A23"/>
    <mergeCell ref="G22:G23"/>
    <mergeCell ref="E22:E23"/>
    <mergeCell ref="F22:F23"/>
    <mergeCell ref="A20:A21"/>
    <mergeCell ref="G20:G21"/>
    <mergeCell ref="E20:E21"/>
    <mergeCell ref="F20:F21"/>
    <mergeCell ref="H20:H21"/>
    <mergeCell ref="D16:D17"/>
    <mergeCell ref="D18:D19"/>
    <mergeCell ref="D20:D21"/>
    <mergeCell ref="H22:H23"/>
    <mergeCell ref="D22:D23"/>
    <mergeCell ref="D24:D25"/>
    <mergeCell ref="A28:A29"/>
    <mergeCell ref="G28:G29"/>
    <mergeCell ref="E28:E29"/>
    <mergeCell ref="F28:F29"/>
    <mergeCell ref="H28:H29"/>
    <mergeCell ref="A26:A27"/>
    <mergeCell ref="G26:G27"/>
    <mergeCell ref="D26:D27"/>
    <mergeCell ref="D28:D29"/>
    <mergeCell ref="E26:E27"/>
    <mergeCell ref="F26:F27"/>
    <mergeCell ref="H26:H27"/>
    <mergeCell ref="A36:A37"/>
    <mergeCell ref="G36:G37"/>
    <mergeCell ref="E36:E37"/>
    <mergeCell ref="F36:F37"/>
    <mergeCell ref="H36:H37"/>
    <mergeCell ref="A34:A35"/>
    <mergeCell ref="G34:G35"/>
    <mergeCell ref="E34:E35"/>
    <mergeCell ref="F34:F35"/>
    <mergeCell ref="H34:H35"/>
    <mergeCell ref="D36:D37"/>
    <mergeCell ref="D32:D33"/>
    <mergeCell ref="D34:D35"/>
    <mergeCell ref="A32:A33"/>
    <mergeCell ref="G32:G33"/>
    <mergeCell ref="E32:E33"/>
    <mergeCell ref="F32:F33"/>
    <mergeCell ref="H32:H33"/>
    <mergeCell ref="A30:A31"/>
    <mergeCell ref="G30:G31"/>
    <mergeCell ref="E30:E31"/>
    <mergeCell ref="F30:F31"/>
    <mergeCell ref="H30:H31"/>
    <mergeCell ref="D30:D31"/>
    <mergeCell ref="A40:A41"/>
    <mergeCell ref="G40:G41"/>
    <mergeCell ref="E40:E41"/>
    <mergeCell ref="F40:F41"/>
    <mergeCell ref="H40:H41"/>
    <mergeCell ref="A38:A39"/>
    <mergeCell ref="G38:G39"/>
    <mergeCell ref="E38:E39"/>
    <mergeCell ref="F38:F39"/>
    <mergeCell ref="H38:H39"/>
    <mergeCell ref="D38:D39"/>
    <mergeCell ref="D40:D41"/>
    <mergeCell ref="A44:A45"/>
    <mergeCell ref="G44:G45"/>
    <mergeCell ref="E44:E45"/>
    <mergeCell ref="F44:F45"/>
    <mergeCell ref="H44:H45"/>
    <mergeCell ref="A42:A43"/>
    <mergeCell ref="G42:G43"/>
    <mergeCell ref="E42:E43"/>
    <mergeCell ref="F42:F43"/>
    <mergeCell ref="H42:H43"/>
    <mergeCell ref="D42:D43"/>
    <mergeCell ref="D44:D45"/>
    <mergeCell ref="A48:A49"/>
    <mergeCell ref="G48:G49"/>
    <mergeCell ref="E48:E49"/>
    <mergeCell ref="F48:F49"/>
    <mergeCell ref="H48:H49"/>
    <mergeCell ref="A46:A47"/>
    <mergeCell ref="G46:G47"/>
    <mergeCell ref="E46:E47"/>
    <mergeCell ref="F46:F47"/>
    <mergeCell ref="H46:H47"/>
    <mergeCell ref="D46:D47"/>
    <mergeCell ref="D48:D49"/>
    <mergeCell ref="A52:A53"/>
    <mergeCell ref="G52:G53"/>
    <mergeCell ref="E52:E53"/>
    <mergeCell ref="F52:F53"/>
    <mergeCell ref="H52:H53"/>
    <mergeCell ref="A50:A51"/>
    <mergeCell ref="G50:G51"/>
    <mergeCell ref="E50:E51"/>
    <mergeCell ref="F50:F51"/>
    <mergeCell ref="H50:H51"/>
    <mergeCell ref="D50:D51"/>
    <mergeCell ref="D52:D53"/>
    <mergeCell ref="A56:A57"/>
    <mergeCell ref="G56:G57"/>
    <mergeCell ref="E56:E57"/>
    <mergeCell ref="F56:F57"/>
    <mergeCell ref="H56:H57"/>
    <mergeCell ref="A54:A55"/>
    <mergeCell ref="G54:G55"/>
    <mergeCell ref="E54:E55"/>
    <mergeCell ref="F54:F55"/>
    <mergeCell ref="H54:H55"/>
    <mergeCell ref="D56:D57"/>
    <mergeCell ref="D54:D55"/>
    <mergeCell ref="A60:A61"/>
    <mergeCell ref="G60:G61"/>
    <mergeCell ref="E60:E61"/>
    <mergeCell ref="F60:F61"/>
    <mergeCell ref="H60:H61"/>
    <mergeCell ref="A58:A59"/>
    <mergeCell ref="G58:G59"/>
    <mergeCell ref="E58:E59"/>
    <mergeCell ref="F58:F59"/>
    <mergeCell ref="H58:H59"/>
    <mergeCell ref="D60:D61"/>
    <mergeCell ref="D58:D59"/>
    <mergeCell ref="A64:A65"/>
    <mergeCell ref="G64:G65"/>
    <mergeCell ref="E64:E65"/>
    <mergeCell ref="F64:F65"/>
    <mergeCell ref="H64:H65"/>
    <mergeCell ref="A62:A63"/>
    <mergeCell ref="G62:G63"/>
    <mergeCell ref="E62:E63"/>
    <mergeCell ref="F62:F63"/>
    <mergeCell ref="H62:H63"/>
    <mergeCell ref="D62:D63"/>
    <mergeCell ref="D64:D65"/>
    <mergeCell ref="A68:A69"/>
    <mergeCell ref="G68:G69"/>
    <mergeCell ref="E68:E69"/>
    <mergeCell ref="F68:F69"/>
    <mergeCell ref="H68:H69"/>
    <mergeCell ref="A66:A67"/>
    <mergeCell ref="G66:G67"/>
    <mergeCell ref="E66:E67"/>
    <mergeCell ref="F66:F67"/>
    <mergeCell ref="H66:H67"/>
    <mergeCell ref="D66:D67"/>
    <mergeCell ref="D68:D69"/>
    <mergeCell ref="K66:K67"/>
    <mergeCell ref="K68:K69"/>
    <mergeCell ref="K60:K61"/>
    <mergeCell ref="K62:K63"/>
    <mergeCell ref="K64:K65"/>
    <mergeCell ref="K48:K49"/>
    <mergeCell ref="K50:K51"/>
    <mergeCell ref="K52:K53"/>
    <mergeCell ref="K54:K55"/>
    <mergeCell ref="K56:K57"/>
    <mergeCell ref="K58:K59"/>
    <mergeCell ref="K20:K21"/>
    <mergeCell ref="K22:K23"/>
    <mergeCell ref="K24:K25"/>
    <mergeCell ref="K26:K27"/>
    <mergeCell ref="K28:K29"/>
    <mergeCell ref="K42:K43"/>
    <mergeCell ref="K44:K45"/>
    <mergeCell ref="K46:K47"/>
    <mergeCell ref="K30:K31"/>
    <mergeCell ref="K32:K33"/>
    <mergeCell ref="K34:K35"/>
    <mergeCell ref="K36:K37"/>
    <mergeCell ref="K38:K39"/>
    <mergeCell ref="K40:K41"/>
  </mergeCells>
  <phoneticPr fontId="2"/>
  <dataValidations count="4">
    <dataValidation type="textLength" allowBlank="1" showInputMessage="1" showErrorMessage="1" error="選手登録番号は6ケタです。ご確認の上入力してください。" promptTitle="選手登録番号" prompt="6から始まる6ケタの登録番号を入力してください。" sqref="H10:H69">
      <formula1>6</formula1>
      <formula2>6</formula2>
    </dataValidation>
    <dataValidation type="list" allowBlank="1" showInputMessage="1" showErrorMessage="1" sqref="D10:D69">
      <formula1>"10才以下,11-12才,13-15才"</formula1>
    </dataValidation>
    <dataValidation imeMode="halfAlpha" allowBlank="1" showInputMessage="1" showErrorMessage="1" sqref="E10:E69"/>
    <dataValidation imeMode="fullKatakana" allowBlank="1" showInputMessage="1" showErrorMessage="1" sqref="B10:C10 B12:C12 B14:C14 B16:C16 B18:C18 B20:C20 B22:C22 B24:C24 B26:C26 B28:C28 B30:C30 B32:C32 B34:C34 B36:C36 B38:C38 B40:C40 B42:C42 B44:C44 B46:C46 B48:C48 B50:C50 B52:C52 B54:C54 B56:C56 B58:C58 B60:C60 B62:C62 B64:C64 B66:C66 B68:C68"/>
  </dataValidations>
  <printOptions horizontalCentered="1"/>
  <pageMargins left="0.36180555555555555" right="0.19652777777777777" top="0.22152777777777777" bottom="0.29097222222222224" header="0.51180555555555551" footer="0.51180555555555551"/>
  <pageSetup paperSize="9" scale="91"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A1:K68"/>
  <sheetViews>
    <sheetView showGridLines="0" workbookViewId="0">
      <selection activeCell="B9" sqref="B9"/>
    </sheetView>
  </sheetViews>
  <sheetFormatPr baseColWidth="10" defaultColWidth="8.83203125" defaultRowHeight="19" x14ac:dyDescent="0.35"/>
  <cols>
    <col min="1" max="1" width="4.33203125" style="10" customWidth="1"/>
    <col min="2" max="3" width="14.1640625" style="10" customWidth="1"/>
    <col min="4" max="4" width="34.5" style="10" customWidth="1"/>
    <col min="5" max="5" width="16.6640625" style="13" bestFit="1" customWidth="1"/>
    <col min="6" max="7" width="14.1640625" style="10" customWidth="1"/>
    <col min="8" max="8" width="14.1640625" style="81" customWidth="1"/>
    <col min="9" max="9" width="15.6640625" style="33" customWidth="1"/>
    <col min="10" max="10" width="7.6640625" style="33" customWidth="1"/>
    <col min="11" max="11" width="8.83203125" style="33" customWidth="1"/>
    <col min="12" max="16384" width="8.83203125" style="10"/>
  </cols>
  <sheetData>
    <row r="1" spans="1:11" ht="29.25" customHeight="1" x14ac:dyDescent="0.35">
      <c r="A1" s="179">
        <f>所属団体情報!$D$7</f>
        <v>0</v>
      </c>
      <c r="B1" s="179"/>
      <c r="C1" s="179"/>
      <c r="D1" s="179"/>
      <c r="E1" s="179"/>
      <c r="F1" s="179"/>
      <c r="G1" s="179"/>
      <c r="H1" s="179"/>
    </row>
    <row r="2" spans="1:11" ht="8.25" customHeight="1" thickBot="1" x14ac:dyDescent="0.4">
      <c r="A2" s="30"/>
      <c r="B2" s="30"/>
      <c r="C2" s="30"/>
      <c r="D2" s="30"/>
      <c r="E2" s="30"/>
      <c r="F2" s="30"/>
      <c r="G2" s="30"/>
      <c r="H2" s="78"/>
    </row>
    <row r="3" spans="1:11" ht="15" customHeight="1" x14ac:dyDescent="0.35">
      <c r="A3" s="30"/>
      <c r="B3" s="30"/>
      <c r="C3" s="30"/>
      <c r="D3" s="30"/>
      <c r="E3" s="73"/>
      <c r="F3" s="70" t="s">
        <v>74</v>
      </c>
      <c r="G3" s="71" t="s">
        <v>75</v>
      </c>
      <c r="H3" s="79" t="s">
        <v>89</v>
      </c>
    </row>
    <row r="4" spans="1:11" ht="15" customHeight="1" thickBot="1" x14ac:dyDescent="0.4">
      <c r="A4" s="30"/>
      <c r="B4" s="30"/>
      <c r="C4" s="30"/>
      <c r="D4" s="30"/>
      <c r="E4" s="74"/>
      <c r="F4" s="84">
        <f>SUMIF($G$9:$G$68,F3,$K$9:$K$68)</f>
        <v>0</v>
      </c>
      <c r="G4" s="85">
        <f>SUMIF($G$9:$G$68,G3,$K$9:$K$68)</f>
        <v>0</v>
      </c>
      <c r="H4" s="87">
        <f>SUMIF($G$9:$G$68,H3,$K$9:$K$68)</f>
        <v>0</v>
      </c>
    </row>
    <row r="5" spans="1:11" ht="22.5" customHeight="1" x14ac:dyDescent="0.35">
      <c r="A5" s="21"/>
      <c r="B5" s="12"/>
      <c r="C5" s="12"/>
      <c r="D5" s="12"/>
      <c r="E5" s="32"/>
      <c r="F5" s="32" t="s">
        <v>71</v>
      </c>
      <c r="G5" s="12"/>
      <c r="H5" s="80"/>
      <c r="I5" s="103"/>
      <c r="J5" s="103"/>
    </row>
    <row r="6" spans="1:11" ht="26" customHeight="1" x14ac:dyDescent="0.35">
      <c r="A6" s="180" t="s">
        <v>47</v>
      </c>
      <c r="B6" s="180"/>
      <c r="C6" s="180"/>
      <c r="D6" s="180"/>
      <c r="E6" s="180"/>
      <c r="F6" s="180"/>
      <c r="G6" s="180"/>
      <c r="H6" s="180"/>
      <c r="I6" s="104"/>
      <c r="J6" s="105"/>
      <c r="K6" s="105"/>
    </row>
    <row r="7" spans="1:11" ht="18" customHeight="1" x14ac:dyDescent="0.35">
      <c r="A7" s="182" t="s">
        <v>0</v>
      </c>
      <c r="B7" s="184" t="s">
        <v>1</v>
      </c>
      <c r="C7" s="185"/>
      <c r="D7" s="210" t="s">
        <v>113</v>
      </c>
      <c r="E7" s="29" t="s">
        <v>38</v>
      </c>
      <c r="F7" s="37">
        <v>42735</v>
      </c>
      <c r="G7" s="188" t="s">
        <v>76</v>
      </c>
      <c r="H7" s="209" t="s">
        <v>2</v>
      </c>
    </row>
    <row r="8" spans="1:11" ht="18" customHeight="1" thickBot="1" x14ac:dyDescent="0.4">
      <c r="A8" s="182"/>
      <c r="B8" s="184"/>
      <c r="C8" s="185"/>
      <c r="D8" s="208"/>
      <c r="E8" s="29" t="s">
        <v>70</v>
      </c>
      <c r="F8" s="39" t="s">
        <v>39</v>
      </c>
      <c r="G8" s="208"/>
      <c r="H8" s="209"/>
    </row>
    <row r="9" spans="1:11" s="16" customFormat="1" ht="17.25" customHeight="1" x14ac:dyDescent="0.35">
      <c r="A9" s="202">
        <v>1</v>
      </c>
      <c r="B9" s="97"/>
      <c r="C9" s="97"/>
      <c r="D9" s="200"/>
      <c r="E9" s="196"/>
      <c r="F9" s="197" t="str">
        <f>IF(E9="","",DATEDIF(E9,$F$7,"Y"))</f>
        <v/>
      </c>
      <c r="G9" s="205" t="str">
        <f>IF(OR(E9="",E11=""),"",IF(AND(I9&gt;=6,I9&lt;=10),"10才以下",IF(AND(I9&gt;=11,I9&lt;=12),"11-12才",IF(AND(I9&gt;=13,I9&lt;=15),"13-15才","エラー: 生年月日を確認"))))</f>
        <v/>
      </c>
      <c r="H9" s="198"/>
      <c r="I9" s="211" t="str">
        <f>IF(OR(F9&lt;=5,F11&lt;=5),"1",IF(F9&gt;F11,F9,F11))</f>
        <v/>
      </c>
      <c r="J9" s="33">
        <f>COUNTA(B9:E12,H9:H12)</f>
        <v>0</v>
      </c>
      <c r="K9" s="106">
        <f>IF(J9=14,1,0)</f>
        <v>0</v>
      </c>
    </row>
    <row r="10" spans="1:11" ht="30" customHeight="1" thickBot="1" x14ac:dyDescent="0.4">
      <c r="A10" s="203"/>
      <c r="B10" s="14"/>
      <c r="C10" s="14"/>
      <c r="D10" s="169"/>
      <c r="E10" s="161"/>
      <c r="F10" s="177"/>
      <c r="G10" s="206"/>
      <c r="H10" s="199"/>
      <c r="I10" s="211"/>
    </row>
    <row r="11" spans="1:11" ht="17.25" customHeight="1" x14ac:dyDescent="0.35">
      <c r="A11" s="203"/>
      <c r="B11" s="97"/>
      <c r="C11" s="97"/>
      <c r="D11" s="168"/>
      <c r="E11" s="160"/>
      <c r="F11" s="162" t="str">
        <f>IF(E11="","",DATEDIF(E11,$F$7,"Y"))</f>
        <v/>
      </c>
      <c r="G11" s="206"/>
      <c r="H11" s="194"/>
      <c r="I11" s="211"/>
      <c r="K11" s="106"/>
    </row>
    <row r="12" spans="1:11" ht="30" customHeight="1" thickBot="1" x14ac:dyDescent="0.4">
      <c r="A12" s="204"/>
      <c r="B12" s="98"/>
      <c r="C12" s="98"/>
      <c r="D12" s="201"/>
      <c r="E12" s="192"/>
      <c r="F12" s="193"/>
      <c r="G12" s="207"/>
      <c r="H12" s="195"/>
      <c r="I12" s="211"/>
    </row>
    <row r="13" spans="1:11" ht="17.25" customHeight="1" x14ac:dyDescent="0.35">
      <c r="A13" s="202">
        <v>2</v>
      </c>
      <c r="B13" s="97"/>
      <c r="C13" s="97"/>
      <c r="D13" s="200"/>
      <c r="E13" s="196"/>
      <c r="F13" s="197" t="str">
        <f>IF(E13="","",DATEDIF(E13,$F$7,"Y"))</f>
        <v/>
      </c>
      <c r="G13" s="205" t="str">
        <f>IF(OR(E13="",E15=""),"",IF(AND(I13&gt;=6,I13&lt;=10),"10才以下",IF(AND(I13&gt;=11,I13&lt;=12),"11-12才",IF(AND(I13&gt;=13,I13&lt;=15),"13-15才","エラー: 生年月日を確認"))))</f>
        <v/>
      </c>
      <c r="H13" s="198"/>
      <c r="I13" s="211" t="str">
        <f>IF(OR(F13&lt;=5,F15&lt;=5),"1",IF(F13&gt;F15,F13,F15))</f>
        <v/>
      </c>
      <c r="J13" s="33">
        <f t="shared" ref="J13" si="0">COUNTA(B13:E16,H13:H16)</f>
        <v>0</v>
      </c>
      <c r="K13" s="106">
        <f t="shared" ref="K13" si="1">IF(J13=14,1,0)</f>
        <v>0</v>
      </c>
    </row>
    <row r="14" spans="1:11" ht="30" customHeight="1" thickBot="1" x14ac:dyDescent="0.4">
      <c r="A14" s="203"/>
      <c r="B14" s="14"/>
      <c r="C14" s="14"/>
      <c r="D14" s="169"/>
      <c r="E14" s="161"/>
      <c r="F14" s="177"/>
      <c r="G14" s="206"/>
      <c r="H14" s="199"/>
      <c r="I14" s="211"/>
    </row>
    <row r="15" spans="1:11" ht="17.25" customHeight="1" x14ac:dyDescent="0.35">
      <c r="A15" s="203"/>
      <c r="B15" s="97"/>
      <c r="C15" s="97"/>
      <c r="D15" s="168"/>
      <c r="E15" s="160"/>
      <c r="F15" s="162" t="str">
        <f>IF(E15="","",DATEDIF(E15,$F$7,"Y"))</f>
        <v/>
      </c>
      <c r="G15" s="206"/>
      <c r="H15" s="194"/>
      <c r="I15" s="211"/>
      <c r="K15" s="106"/>
    </row>
    <row r="16" spans="1:11" s="12" customFormat="1" ht="30" customHeight="1" thickBot="1" x14ac:dyDescent="0.4">
      <c r="A16" s="204"/>
      <c r="B16" s="98"/>
      <c r="C16" s="98"/>
      <c r="D16" s="201"/>
      <c r="E16" s="192"/>
      <c r="F16" s="193"/>
      <c r="G16" s="207"/>
      <c r="H16" s="195"/>
      <c r="I16" s="211"/>
      <c r="J16" s="33"/>
      <c r="K16" s="33"/>
    </row>
    <row r="17" spans="1:11" s="12" customFormat="1" ht="17.25" customHeight="1" x14ac:dyDescent="0.35">
      <c r="A17" s="202">
        <v>3</v>
      </c>
      <c r="B17" s="97"/>
      <c r="C17" s="97"/>
      <c r="D17" s="200"/>
      <c r="E17" s="196"/>
      <c r="F17" s="197" t="str">
        <f>IF(E17="","",DATEDIF(E17,$F$7,"Y"))</f>
        <v/>
      </c>
      <c r="G17" s="205" t="str">
        <f>IF(OR(E17="",E19=""),"",IF(AND(I17&gt;=6,I17&lt;=10),"10才以下",IF(AND(I17&gt;=11,I17&lt;=12),"11-12才",IF(AND(I17&gt;=13,I17&lt;=15),"13-15才","エラー: 生年月日を確認"))))</f>
        <v/>
      </c>
      <c r="H17" s="198"/>
      <c r="I17" s="211" t="str">
        <f>IF(OR(F17&lt;=5,F19&lt;=5),"1",IF(F17&gt;F19,F17,F19))</f>
        <v/>
      </c>
      <c r="J17" s="33">
        <f t="shared" ref="J17" si="2">COUNTA(B17:E20,H17:H20)</f>
        <v>0</v>
      </c>
      <c r="K17" s="106">
        <f t="shared" ref="K17" si="3">IF(J17=14,1,0)</f>
        <v>0</v>
      </c>
    </row>
    <row r="18" spans="1:11" s="12" customFormat="1" ht="30" customHeight="1" thickBot="1" x14ac:dyDescent="0.4">
      <c r="A18" s="203"/>
      <c r="B18" s="14"/>
      <c r="C18" s="14"/>
      <c r="D18" s="169"/>
      <c r="E18" s="161"/>
      <c r="F18" s="177"/>
      <c r="G18" s="206"/>
      <c r="H18" s="199"/>
      <c r="I18" s="211"/>
      <c r="J18" s="33"/>
      <c r="K18" s="33"/>
    </row>
    <row r="19" spans="1:11" ht="17.25" customHeight="1" x14ac:dyDescent="0.35">
      <c r="A19" s="203"/>
      <c r="B19" s="97"/>
      <c r="C19" s="97"/>
      <c r="D19" s="168"/>
      <c r="E19" s="160"/>
      <c r="F19" s="162" t="str">
        <f>IF(E19="","",DATEDIF(E19,$F$7,"Y"))</f>
        <v/>
      </c>
      <c r="G19" s="206"/>
      <c r="H19" s="194"/>
      <c r="I19" s="211"/>
      <c r="K19" s="106"/>
    </row>
    <row r="20" spans="1:11" ht="30" customHeight="1" thickBot="1" x14ac:dyDescent="0.4">
      <c r="A20" s="204"/>
      <c r="B20" s="98"/>
      <c r="C20" s="98"/>
      <c r="D20" s="201"/>
      <c r="E20" s="192"/>
      <c r="F20" s="193"/>
      <c r="G20" s="207"/>
      <c r="H20" s="195"/>
      <c r="I20" s="211"/>
    </row>
    <row r="21" spans="1:11" ht="17.25" customHeight="1" x14ac:dyDescent="0.35">
      <c r="A21" s="202">
        <v>4</v>
      </c>
      <c r="B21" s="97"/>
      <c r="C21" s="97"/>
      <c r="D21" s="200"/>
      <c r="E21" s="196"/>
      <c r="F21" s="197" t="str">
        <f>IF(E21="","",DATEDIF(E21,$F$7,"Y"))</f>
        <v/>
      </c>
      <c r="G21" s="205" t="str">
        <f>IF(OR(E21="",E23=""),"",IF(AND(I21&gt;=6,I21&lt;=10),"10才以下",IF(AND(I21&gt;=11,I21&lt;=12),"11-12才",IF(AND(I21&gt;=13,I21&lt;=15),"13-15才","エラー: 生年月日を確認"))))</f>
        <v/>
      </c>
      <c r="H21" s="198"/>
      <c r="I21" s="211" t="str">
        <f>IF(OR(F21&lt;=5,F23&lt;=5),"1",IF(F21&gt;F23,F21,F23))</f>
        <v/>
      </c>
      <c r="J21" s="33">
        <f t="shared" ref="J21" si="4">COUNTA(B21:E24,H21:H24)</f>
        <v>0</v>
      </c>
      <c r="K21" s="106">
        <f t="shared" ref="K21" si="5">IF(J21=14,1,0)</f>
        <v>0</v>
      </c>
    </row>
    <row r="22" spans="1:11" ht="30" customHeight="1" thickBot="1" x14ac:dyDescent="0.4">
      <c r="A22" s="203"/>
      <c r="B22" s="14"/>
      <c r="C22" s="14"/>
      <c r="D22" s="169"/>
      <c r="E22" s="161"/>
      <c r="F22" s="177"/>
      <c r="G22" s="206"/>
      <c r="H22" s="199"/>
      <c r="I22" s="211"/>
    </row>
    <row r="23" spans="1:11" ht="17.25" customHeight="1" x14ac:dyDescent="0.35">
      <c r="A23" s="203"/>
      <c r="B23" s="97"/>
      <c r="C23" s="97"/>
      <c r="D23" s="168"/>
      <c r="E23" s="160"/>
      <c r="F23" s="162" t="str">
        <f>IF(E23="","",DATEDIF(E23,$F$7,"Y"))</f>
        <v/>
      </c>
      <c r="G23" s="206"/>
      <c r="H23" s="194"/>
      <c r="I23" s="211"/>
      <c r="K23" s="106"/>
    </row>
    <row r="24" spans="1:11" ht="30" customHeight="1" thickBot="1" x14ac:dyDescent="0.4">
      <c r="A24" s="204"/>
      <c r="B24" s="98"/>
      <c r="C24" s="98"/>
      <c r="D24" s="201"/>
      <c r="E24" s="192"/>
      <c r="F24" s="193"/>
      <c r="G24" s="207"/>
      <c r="H24" s="195"/>
      <c r="I24" s="211"/>
    </row>
    <row r="25" spans="1:11" ht="17.25" customHeight="1" x14ac:dyDescent="0.35">
      <c r="A25" s="202">
        <v>5</v>
      </c>
      <c r="B25" s="97"/>
      <c r="C25" s="97"/>
      <c r="D25" s="200"/>
      <c r="E25" s="196"/>
      <c r="F25" s="197" t="str">
        <f>IF(E25="","",DATEDIF(E25,$F$7,"Y"))</f>
        <v/>
      </c>
      <c r="G25" s="205" t="str">
        <f>IF(OR(E25="",E27=""),"",IF(AND(I25&gt;=6,I25&lt;=10),"10才以下",IF(AND(I25&gt;=11,I25&lt;=12),"11-12才",IF(AND(I25&gt;=13,I25&lt;=15),"13-15才","エラー: 生年月日を確認"))))</f>
        <v/>
      </c>
      <c r="H25" s="198"/>
      <c r="I25" s="211" t="str">
        <f>IF(OR(F25&lt;=5,F27&lt;=5),"1",IF(F25&gt;F27,F25,F27))</f>
        <v/>
      </c>
      <c r="J25" s="33">
        <f t="shared" ref="J25" si="6">COUNTA(B25:E28,H25:H28)</f>
        <v>0</v>
      </c>
      <c r="K25" s="106">
        <f t="shared" ref="K25" si="7">IF(J25=14,1,0)</f>
        <v>0</v>
      </c>
    </row>
    <row r="26" spans="1:11" ht="30" customHeight="1" thickBot="1" x14ac:dyDescent="0.4">
      <c r="A26" s="203"/>
      <c r="B26" s="14"/>
      <c r="C26" s="14"/>
      <c r="D26" s="169"/>
      <c r="E26" s="161"/>
      <c r="F26" s="177"/>
      <c r="G26" s="206"/>
      <c r="H26" s="199"/>
      <c r="I26" s="211"/>
    </row>
    <row r="27" spans="1:11" ht="17.25" customHeight="1" x14ac:dyDescent="0.35">
      <c r="A27" s="203"/>
      <c r="B27" s="97"/>
      <c r="C27" s="97"/>
      <c r="D27" s="168"/>
      <c r="E27" s="160"/>
      <c r="F27" s="162" t="str">
        <f>IF(E27="","",DATEDIF(E27,$F$7,"Y"))</f>
        <v/>
      </c>
      <c r="G27" s="206"/>
      <c r="H27" s="194"/>
      <c r="I27" s="211"/>
      <c r="K27" s="106"/>
    </row>
    <row r="28" spans="1:11" ht="30" customHeight="1" thickBot="1" x14ac:dyDescent="0.4">
      <c r="A28" s="204"/>
      <c r="B28" s="98"/>
      <c r="C28" s="98"/>
      <c r="D28" s="201"/>
      <c r="E28" s="192"/>
      <c r="F28" s="193"/>
      <c r="G28" s="207"/>
      <c r="H28" s="195"/>
      <c r="I28" s="211"/>
    </row>
    <row r="29" spans="1:11" ht="17.25" customHeight="1" x14ac:dyDescent="0.35">
      <c r="A29" s="202">
        <v>6</v>
      </c>
      <c r="B29" s="97"/>
      <c r="C29" s="97"/>
      <c r="D29" s="200"/>
      <c r="E29" s="196"/>
      <c r="F29" s="197" t="str">
        <f>IF(E29="","",DATEDIF(E29,$F$7,"Y"))</f>
        <v/>
      </c>
      <c r="G29" s="205" t="str">
        <f>IF(OR(E29="",E31=""),"",IF(AND(I29&gt;=6,I29&lt;=10),"10才以下",IF(AND(I29&gt;=11,I29&lt;=12),"11-12才",IF(AND(I29&gt;=13,I29&lt;=15),"13-15才","エラー: 生年月日を確認"))))</f>
        <v/>
      </c>
      <c r="H29" s="198"/>
      <c r="I29" s="211" t="str">
        <f>IF(OR(F29&lt;=5,F31&lt;=5),"1",IF(F29&gt;F31,F29,F31))</f>
        <v/>
      </c>
      <c r="J29" s="33">
        <f t="shared" ref="J29" si="8">COUNTA(B29:E32,H29:H32)</f>
        <v>0</v>
      </c>
      <c r="K29" s="106">
        <f t="shared" ref="K29" si="9">IF(J29=14,1,0)</f>
        <v>0</v>
      </c>
    </row>
    <row r="30" spans="1:11" ht="30" customHeight="1" thickBot="1" x14ac:dyDescent="0.4">
      <c r="A30" s="203"/>
      <c r="B30" s="14"/>
      <c r="C30" s="14"/>
      <c r="D30" s="169"/>
      <c r="E30" s="161"/>
      <c r="F30" s="177"/>
      <c r="G30" s="206"/>
      <c r="H30" s="199"/>
      <c r="I30" s="211"/>
    </row>
    <row r="31" spans="1:11" ht="17.25" customHeight="1" x14ac:dyDescent="0.35">
      <c r="A31" s="203"/>
      <c r="B31" s="97"/>
      <c r="C31" s="97"/>
      <c r="D31" s="168"/>
      <c r="E31" s="160"/>
      <c r="F31" s="162" t="str">
        <f>IF(E31="","",DATEDIF(E31,$F$7,"Y"))</f>
        <v/>
      </c>
      <c r="G31" s="206"/>
      <c r="H31" s="194"/>
      <c r="I31" s="211"/>
      <c r="K31" s="106"/>
    </row>
    <row r="32" spans="1:11" ht="30" customHeight="1" thickBot="1" x14ac:dyDescent="0.4">
      <c r="A32" s="204"/>
      <c r="B32" s="98"/>
      <c r="C32" s="98"/>
      <c r="D32" s="201"/>
      <c r="E32" s="192"/>
      <c r="F32" s="193"/>
      <c r="G32" s="207"/>
      <c r="H32" s="195"/>
      <c r="I32" s="211"/>
    </row>
    <row r="33" spans="1:11" ht="17.25" customHeight="1" x14ac:dyDescent="0.35">
      <c r="A33" s="202">
        <v>7</v>
      </c>
      <c r="B33" s="97"/>
      <c r="C33" s="97"/>
      <c r="D33" s="200"/>
      <c r="E33" s="196"/>
      <c r="F33" s="197" t="str">
        <f>IF(E33="","",DATEDIF(E33,$F$7,"Y"))</f>
        <v/>
      </c>
      <c r="G33" s="205" t="str">
        <f>IF(OR(E33="",E35=""),"",IF(AND(I33&gt;=6,I33&lt;=10),"10才以下",IF(AND(I33&gt;=11,I33&lt;=12),"11-12才",IF(AND(I33&gt;=13,I33&lt;=15),"13-15才","エラー: 生年月日を確認"))))</f>
        <v/>
      </c>
      <c r="H33" s="198"/>
      <c r="I33" s="211" t="str">
        <f>IF(OR(F33&lt;=5,F35&lt;=5),"1",IF(F33&gt;F35,F33,F35))</f>
        <v/>
      </c>
      <c r="J33" s="33">
        <f t="shared" ref="J33" si="10">COUNTA(B33:E36,H33:H36)</f>
        <v>0</v>
      </c>
      <c r="K33" s="106">
        <f t="shared" ref="K33" si="11">IF(J33=14,1,0)</f>
        <v>0</v>
      </c>
    </row>
    <row r="34" spans="1:11" ht="30" customHeight="1" thickBot="1" x14ac:dyDescent="0.4">
      <c r="A34" s="203"/>
      <c r="B34" s="14"/>
      <c r="C34" s="14"/>
      <c r="D34" s="169"/>
      <c r="E34" s="161"/>
      <c r="F34" s="177"/>
      <c r="G34" s="206"/>
      <c r="H34" s="199"/>
      <c r="I34" s="211"/>
    </row>
    <row r="35" spans="1:11" ht="17.25" customHeight="1" x14ac:dyDescent="0.35">
      <c r="A35" s="203"/>
      <c r="B35" s="97"/>
      <c r="C35" s="97"/>
      <c r="D35" s="168"/>
      <c r="E35" s="160"/>
      <c r="F35" s="162" t="str">
        <f>IF(E35="","",DATEDIF(E35,$F$7,"Y"))</f>
        <v/>
      </c>
      <c r="G35" s="206"/>
      <c r="H35" s="194"/>
      <c r="I35" s="211"/>
      <c r="K35" s="106"/>
    </row>
    <row r="36" spans="1:11" ht="30" customHeight="1" thickBot="1" x14ac:dyDescent="0.4">
      <c r="A36" s="204"/>
      <c r="B36" s="98"/>
      <c r="C36" s="98"/>
      <c r="D36" s="201"/>
      <c r="E36" s="192"/>
      <c r="F36" s="193"/>
      <c r="G36" s="207"/>
      <c r="H36" s="195"/>
      <c r="I36" s="211"/>
    </row>
    <row r="37" spans="1:11" ht="17.25" customHeight="1" x14ac:dyDescent="0.35">
      <c r="A37" s="202">
        <v>8</v>
      </c>
      <c r="B37" s="97"/>
      <c r="C37" s="97"/>
      <c r="D37" s="200"/>
      <c r="E37" s="196"/>
      <c r="F37" s="197" t="str">
        <f>IF(E37="","",DATEDIF(E37,$F$7,"Y"))</f>
        <v/>
      </c>
      <c r="G37" s="205" t="str">
        <f>IF(OR(E37="",E39=""),"",IF(AND(I37&gt;=6,I37&lt;=10),"10才以下",IF(AND(I37&gt;=11,I37&lt;=12),"11-12才",IF(AND(I37&gt;=13,I37&lt;=15),"13-15才","エラー: 生年月日を確認"))))</f>
        <v/>
      </c>
      <c r="H37" s="198"/>
      <c r="I37" s="211" t="str">
        <f>IF(OR(F37&lt;=5,F39&lt;=5),"1",IF(F37&gt;F39,F37,F39))</f>
        <v/>
      </c>
      <c r="J37" s="33">
        <f t="shared" ref="J37" si="12">COUNTA(B37:E40,H37:H40)</f>
        <v>0</v>
      </c>
      <c r="K37" s="106">
        <f t="shared" ref="K37" si="13">IF(J37=14,1,0)</f>
        <v>0</v>
      </c>
    </row>
    <row r="38" spans="1:11" ht="30" customHeight="1" thickBot="1" x14ac:dyDescent="0.4">
      <c r="A38" s="203"/>
      <c r="B38" s="14"/>
      <c r="C38" s="14"/>
      <c r="D38" s="169"/>
      <c r="E38" s="161"/>
      <c r="F38" s="177"/>
      <c r="G38" s="206"/>
      <c r="H38" s="199"/>
      <c r="I38" s="211"/>
    </row>
    <row r="39" spans="1:11" ht="17.25" customHeight="1" x14ac:dyDescent="0.35">
      <c r="A39" s="203"/>
      <c r="B39" s="97"/>
      <c r="C39" s="97"/>
      <c r="D39" s="168"/>
      <c r="E39" s="160"/>
      <c r="F39" s="162" t="str">
        <f>IF(E39="","",DATEDIF(E39,$F$7,"Y"))</f>
        <v/>
      </c>
      <c r="G39" s="206"/>
      <c r="H39" s="194"/>
      <c r="I39" s="211"/>
      <c r="K39" s="106"/>
    </row>
    <row r="40" spans="1:11" ht="30" customHeight="1" thickBot="1" x14ac:dyDescent="0.4">
      <c r="A40" s="204"/>
      <c r="B40" s="98"/>
      <c r="C40" s="98"/>
      <c r="D40" s="201"/>
      <c r="E40" s="192"/>
      <c r="F40" s="193"/>
      <c r="G40" s="207"/>
      <c r="H40" s="195"/>
      <c r="I40" s="211"/>
    </row>
    <row r="41" spans="1:11" ht="17.25" customHeight="1" x14ac:dyDescent="0.35">
      <c r="A41" s="202">
        <v>9</v>
      </c>
      <c r="B41" s="97"/>
      <c r="C41" s="97"/>
      <c r="D41" s="200"/>
      <c r="E41" s="196"/>
      <c r="F41" s="197" t="str">
        <f>IF(E41="","",DATEDIF(E41,$F$7,"Y"))</f>
        <v/>
      </c>
      <c r="G41" s="205" t="str">
        <f>IF(OR(E41="",E43=""),"",IF(AND(I41&gt;=6,I41&lt;=10),"10才以下",IF(AND(I41&gt;=11,I41&lt;=12),"11-12才",IF(AND(I41&gt;=13,I41&lt;=15),"13-15才","エラー: 生年月日を確認"))))</f>
        <v/>
      </c>
      <c r="H41" s="198"/>
      <c r="I41" s="211" t="str">
        <f>IF(OR(F41&lt;=5,F43&lt;=5),"1",IF(F41&gt;F43,F41,F43))</f>
        <v/>
      </c>
      <c r="J41" s="33">
        <f t="shared" ref="J41" si="14">COUNTA(B41:E44,H41:H44)</f>
        <v>0</v>
      </c>
      <c r="K41" s="106">
        <f t="shared" ref="K41" si="15">IF(J41=14,1,0)</f>
        <v>0</v>
      </c>
    </row>
    <row r="42" spans="1:11" ht="30" customHeight="1" thickBot="1" x14ac:dyDescent="0.4">
      <c r="A42" s="203"/>
      <c r="B42" s="14"/>
      <c r="C42" s="14"/>
      <c r="D42" s="169"/>
      <c r="E42" s="161"/>
      <c r="F42" s="177"/>
      <c r="G42" s="206"/>
      <c r="H42" s="199"/>
      <c r="I42" s="211"/>
    </row>
    <row r="43" spans="1:11" ht="17.25" customHeight="1" x14ac:dyDescent="0.35">
      <c r="A43" s="203"/>
      <c r="B43" s="97"/>
      <c r="C43" s="97"/>
      <c r="D43" s="168"/>
      <c r="E43" s="160"/>
      <c r="F43" s="162" t="str">
        <f>IF(E43="","",DATEDIF(E43,$F$7,"Y"))</f>
        <v/>
      </c>
      <c r="G43" s="206"/>
      <c r="H43" s="194"/>
      <c r="I43" s="211"/>
      <c r="K43" s="106"/>
    </row>
    <row r="44" spans="1:11" ht="30" customHeight="1" thickBot="1" x14ac:dyDescent="0.4">
      <c r="A44" s="204"/>
      <c r="B44" s="98"/>
      <c r="C44" s="98"/>
      <c r="D44" s="201"/>
      <c r="E44" s="192"/>
      <c r="F44" s="193"/>
      <c r="G44" s="207"/>
      <c r="H44" s="195"/>
      <c r="I44" s="211"/>
    </row>
    <row r="45" spans="1:11" ht="17.25" customHeight="1" x14ac:dyDescent="0.35">
      <c r="A45" s="202">
        <v>10</v>
      </c>
      <c r="B45" s="97"/>
      <c r="C45" s="97"/>
      <c r="D45" s="200"/>
      <c r="E45" s="196"/>
      <c r="F45" s="197" t="str">
        <f>IF(E45="","",DATEDIF(E45,$F$7,"Y"))</f>
        <v/>
      </c>
      <c r="G45" s="205" t="str">
        <f>IF(OR(E45="",E47=""),"",IF(AND(I45&gt;=6,I45&lt;=10),"10才以下",IF(AND(I45&gt;=11,I45&lt;=12),"11-12才",IF(AND(I45&gt;=13,I45&lt;=15),"13-15才","エラー: 生年月日を確認"))))</f>
        <v/>
      </c>
      <c r="H45" s="198"/>
      <c r="I45" s="211" t="str">
        <f>IF(OR(F45&lt;=5,F47&lt;=5),"1",IF(F45&gt;F47,F45,F47))</f>
        <v/>
      </c>
      <c r="J45" s="33">
        <f t="shared" ref="J45" si="16">COUNTA(B45:E48,H45:H48)</f>
        <v>0</v>
      </c>
      <c r="K45" s="106">
        <f t="shared" ref="K45" si="17">IF(J45=14,1,0)</f>
        <v>0</v>
      </c>
    </row>
    <row r="46" spans="1:11" ht="30" customHeight="1" thickBot="1" x14ac:dyDescent="0.4">
      <c r="A46" s="203"/>
      <c r="B46" s="14"/>
      <c r="C46" s="14"/>
      <c r="D46" s="169"/>
      <c r="E46" s="161"/>
      <c r="F46" s="177"/>
      <c r="G46" s="206"/>
      <c r="H46" s="199"/>
      <c r="I46" s="211"/>
    </row>
    <row r="47" spans="1:11" ht="17.25" customHeight="1" x14ac:dyDescent="0.35">
      <c r="A47" s="203"/>
      <c r="B47" s="97"/>
      <c r="C47" s="97"/>
      <c r="D47" s="168"/>
      <c r="E47" s="160"/>
      <c r="F47" s="162" t="str">
        <f>IF(E47="","",DATEDIF(E47,$F$7,"Y"))</f>
        <v/>
      </c>
      <c r="G47" s="206"/>
      <c r="H47" s="194"/>
      <c r="I47" s="211"/>
      <c r="K47" s="106"/>
    </row>
    <row r="48" spans="1:11" ht="30" customHeight="1" thickBot="1" x14ac:dyDescent="0.4">
      <c r="A48" s="204"/>
      <c r="B48" s="98"/>
      <c r="C48" s="98"/>
      <c r="D48" s="201"/>
      <c r="E48" s="192"/>
      <c r="F48" s="193"/>
      <c r="G48" s="207"/>
      <c r="H48" s="195"/>
      <c r="I48" s="211"/>
    </row>
    <row r="49" spans="1:11" ht="17.25" customHeight="1" x14ac:dyDescent="0.35">
      <c r="A49" s="202">
        <v>11</v>
      </c>
      <c r="B49" s="97"/>
      <c r="C49" s="97"/>
      <c r="D49" s="200"/>
      <c r="E49" s="196"/>
      <c r="F49" s="197" t="str">
        <f>IF(E49="","",DATEDIF(E49,$F$7,"Y"))</f>
        <v/>
      </c>
      <c r="G49" s="205" t="str">
        <f>IF(OR(E49="",E51=""),"",IF(AND(I49&gt;=6,I49&lt;=10),"10才以下",IF(AND(I49&gt;=11,I49&lt;=12),"11-12才",IF(AND(I49&gt;=13,I49&lt;=15),"13-15才","エラー: 生年月日を確認"))))</f>
        <v/>
      </c>
      <c r="H49" s="198"/>
      <c r="I49" s="211" t="str">
        <f>IF(OR(F49&lt;=5,F51&lt;=5),"1",IF(F49&gt;F51,F49,F51))</f>
        <v/>
      </c>
      <c r="J49" s="33">
        <f t="shared" ref="J49" si="18">COUNTA(B49:E52,H49:H52)</f>
        <v>0</v>
      </c>
      <c r="K49" s="106">
        <f t="shared" ref="K49" si="19">IF(J49=14,1,0)</f>
        <v>0</v>
      </c>
    </row>
    <row r="50" spans="1:11" ht="30" customHeight="1" thickBot="1" x14ac:dyDescent="0.4">
      <c r="A50" s="203"/>
      <c r="B50" s="14"/>
      <c r="C50" s="14"/>
      <c r="D50" s="169"/>
      <c r="E50" s="161"/>
      <c r="F50" s="177"/>
      <c r="G50" s="206"/>
      <c r="H50" s="199"/>
      <c r="I50" s="211"/>
    </row>
    <row r="51" spans="1:11" ht="17.25" customHeight="1" x14ac:dyDescent="0.35">
      <c r="A51" s="203"/>
      <c r="B51" s="97"/>
      <c r="C51" s="97"/>
      <c r="D51" s="168"/>
      <c r="E51" s="160"/>
      <c r="F51" s="162" t="str">
        <f>IF(E51="","",DATEDIF(E51,$F$7,"Y"))</f>
        <v/>
      </c>
      <c r="G51" s="206"/>
      <c r="H51" s="194"/>
      <c r="I51" s="211"/>
      <c r="K51" s="106"/>
    </row>
    <row r="52" spans="1:11" ht="30" customHeight="1" thickBot="1" x14ac:dyDescent="0.4">
      <c r="A52" s="204"/>
      <c r="B52" s="98"/>
      <c r="C52" s="98"/>
      <c r="D52" s="201"/>
      <c r="E52" s="192"/>
      <c r="F52" s="193"/>
      <c r="G52" s="207"/>
      <c r="H52" s="195"/>
      <c r="I52" s="211"/>
    </row>
    <row r="53" spans="1:11" ht="17.25" customHeight="1" x14ac:dyDescent="0.35">
      <c r="A53" s="202">
        <v>12</v>
      </c>
      <c r="B53" s="97"/>
      <c r="C53" s="97"/>
      <c r="D53" s="200"/>
      <c r="E53" s="196"/>
      <c r="F53" s="197" t="str">
        <f>IF(E53="","",DATEDIF(E53,$F$7,"Y"))</f>
        <v/>
      </c>
      <c r="G53" s="205" t="str">
        <f>IF(OR(E53="",E55=""),"",IF(AND(I53&gt;=6,I53&lt;=10),"10才以下",IF(AND(I53&gt;=11,I53&lt;=12),"11-12才",IF(AND(I53&gt;=13,I53&lt;=15),"13-15才","エラー: 生年月日を確認"))))</f>
        <v/>
      </c>
      <c r="H53" s="198"/>
      <c r="I53" s="211" t="str">
        <f>IF(OR(F53&lt;=5,F55&lt;=5),"1",IF(F53&gt;F55,F53,F55))</f>
        <v/>
      </c>
      <c r="J53" s="33">
        <f t="shared" ref="J53" si="20">COUNTA(B53:E56,H53:H56)</f>
        <v>0</v>
      </c>
      <c r="K53" s="106">
        <f t="shared" ref="K53" si="21">IF(J53=14,1,0)</f>
        <v>0</v>
      </c>
    </row>
    <row r="54" spans="1:11" ht="30" customHeight="1" thickBot="1" x14ac:dyDescent="0.4">
      <c r="A54" s="203"/>
      <c r="B54" s="14"/>
      <c r="C54" s="14"/>
      <c r="D54" s="169"/>
      <c r="E54" s="161"/>
      <c r="F54" s="177"/>
      <c r="G54" s="206"/>
      <c r="H54" s="199"/>
      <c r="I54" s="211"/>
    </row>
    <row r="55" spans="1:11" ht="17.25" customHeight="1" x14ac:dyDescent="0.35">
      <c r="A55" s="203"/>
      <c r="B55" s="97"/>
      <c r="C55" s="97"/>
      <c r="D55" s="168"/>
      <c r="E55" s="160"/>
      <c r="F55" s="162" t="str">
        <f>IF(E55="","",DATEDIF(E55,$F$7,"Y"))</f>
        <v/>
      </c>
      <c r="G55" s="206"/>
      <c r="H55" s="194"/>
      <c r="I55" s="211"/>
      <c r="K55" s="106"/>
    </row>
    <row r="56" spans="1:11" ht="30" customHeight="1" thickBot="1" x14ac:dyDescent="0.4">
      <c r="A56" s="204"/>
      <c r="B56" s="98"/>
      <c r="C56" s="98"/>
      <c r="D56" s="201"/>
      <c r="E56" s="192"/>
      <c r="F56" s="193"/>
      <c r="G56" s="207"/>
      <c r="H56" s="195"/>
      <c r="I56" s="211"/>
    </row>
    <row r="57" spans="1:11" ht="17.25" customHeight="1" x14ac:dyDescent="0.35">
      <c r="A57" s="202">
        <v>13</v>
      </c>
      <c r="B57" s="97"/>
      <c r="C57" s="97"/>
      <c r="D57" s="200"/>
      <c r="E57" s="196"/>
      <c r="F57" s="197" t="str">
        <f>IF(E57="","",DATEDIF(E57,$F$7,"Y"))</f>
        <v/>
      </c>
      <c r="G57" s="205" t="str">
        <f>IF(OR(E57="",E59=""),"",IF(AND(I57&gt;=6,I57&lt;=10),"10才以下",IF(AND(I57&gt;=11,I57&lt;=12),"11-12才",IF(AND(I57&gt;=13,I57&lt;=15),"13-15才","エラー: 生年月日を確認"))))</f>
        <v/>
      </c>
      <c r="H57" s="198"/>
      <c r="I57" s="211" t="str">
        <f>IF(OR(F57&lt;=5,F59&lt;=5),"1",IF(F57&gt;F59,F57,F59))</f>
        <v/>
      </c>
      <c r="J57" s="33">
        <f t="shared" ref="J57" si="22">COUNTA(B57:E60,H57:H60)</f>
        <v>0</v>
      </c>
      <c r="K57" s="106">
        <f t="shared" ref="K57" si="23">IF(J57=14,1,0)</f>
        <v>0</v>
      </c>
    </row>
    <row r="58" spans="1:11" ht="30" customHeight="1" thickBot="1" x14ac:dyDescent="0.4">
      <c r="A58" s="203"/>
      <c r="B58" s="14"/>
      <c r="C58" s="14"/>
      <c r="D58" s="169"/>
      <c r="E58" s="161"/>
      <c r="F58" s="177"/>
      <c r="G58" s="206"/>
      <c r="H58" s="199"/>
      <c r="I58" s="211"/>
    </row>
    <row r="59" spans="1:11" ht="17.25" customHeight="1" x14ac:dyDescent="0.35">
      <c r="A59" s="203"/>
      <c r="B59" s="97"/>
      <c r="C59" s="97"/>
      <c r="D59" s="168"/>
      <c r="E59" s="160"/>
      <c r="F59" s="162" t="str">
        <f>IF(E59="","",DATEDIF(E59,$F$7,"Y"))</f>
        <v/>
      </c>
      <c r="G59" s="206"/>
      <c r="H59" s="194"/>
      <c r="I59" s="211"/>
      <c r="K59" s="106"/>
    </row>
    <row r="60" spans="1:11" ht="30" customHeight="1" thickBot="1" x14ac:dyDescent="0.4">
      <c r="A60" s="204"/>
      <c r="B60" s="98"/>
      <c r="C60" s="98"/>
      <c r="D60" s="201"/>
      <c r="E60" s="192"/>
      <c r="F60" s="193"/>
      <c r="G60" s="207"/>
      <c r="H60" s="195"/>
      <c r="I60" s="211"/>
    </row>
    <row r="61" spans="1:11" ht="17.25" customHeight="1" x14ac:dyDescent="0.35">
      <c r="A61" s="202">
        <v>14</v>
      </c>
      <c r="B61" s="97"/>
      <c r="C61" s="97"/>
      <c r="D61" s="200"/>
      <c r="E61" s="196"/>
      <c r="F61" s="197" t="str">
        <f>IF(E61="","",DATEDIF(E61,$F$7,"Y"))</f>
        <v/>
      </c>
      <c r="G61" s="205" t="str">
        <f>IF(OR(E61="",E63=""),"",IF(AND(I61&gt;=6,I61&lt;=10),"10才以下",IF(AND(I61&gt;=11,I61&lt;=12),"11-12才",IF(AND(I61&gt;=13,I61&lt;=15),"13-15才","エラー: 生年月日を確認"))))</f>
        <v/>
      </c>
      <c r="H61" s="198"/>
      <c r="I61" s="211" t="str">
        <f>IF(OR(F61&lt;=5,F63&lt;=5),"1",IF(F61&gt;F63,F61,F63))</f>
        <v/>
      </c>
      <c r="J61" s="33">
        <f t="shared" ref="J61" si="24">COUNTA(B61:E64,H61:H64)</f>
        <v>0</v>
      </c>
      <c r="K61" s="106">
        <f t="shared" ref="K61" si="25">IF(J61=14,1,0)</f>
        <v>0</v>
      </c>
    </row>
    <row r="62" spans="1:11" ht="30" customHeight="1" thickBot="1" x14ac:dyDescent="0.4">
      <c r="A62" s="203"/>
      <c r="B62" s="14"/>
      <c r="C62" s="14"/>
      <c r="D62" s="169"/>
      <c r="E62" s="161"/>
      <c r="F62" s="177"/>
      <c r="G62" s="206"/>
      <c r="H62" s="199"/>
      <c r="I62" s="211"/>
    </row>
    <row r="63" spans="1:11" ht="17.25" customHeight="1" x14ac:dyDescent="0.35">
      <c r="A63" s="203"/>
      <c r="B63" s="97"/>
      <c r="C63" s="97"/>
      <c r="D63" s="168"/>
      <c r="E63" s="160"/>
      <c r="F63" s="162" t="str">
        <f>IF(E63="","",DATEDIF(E63,$F$7,"Y"))</f>
        <v/>
      </c>
      <c r="G63" s="206"/>
      <c r="H63" s="194"/>
      <c r="I63" s="211"/>
      <c r="K63" s="106"/>
    </row>
    <row r="64" spans="1:11" ht="30" customHeight="1" thickBot="1" x14ac:dyDescent="0.4">
      <c r="A64" s="204"/>
      <c r="B64" s="98"/>
      <c r="C64" s="98"/>
      <c r="D64" s="201"/>
      <c r="E64" s="192"/>
      <c r="F64" s="193"/>
      <c r="G64" s="207"/>
      <c r="H64" s="195"/>
      <c r="I64" s="211"/>
    </row>
    <row r="65" spans="1:11" ht="17.25" customHeight="1" x14ac:dyDescent="0.35">
      <c r="A65" s="202">
        <v>15</v>
      </c>
      <c r="B65" s="97"/>
      <c r="C65" s="97"/>
      <c r="D65" s="200"/>
      <c r="E65" s="196"/>
      <c r="F65" s="197" t="str">
        <f>IF(E65="","",DATEDIF(E65,$F$7,"Y"))</f>
        <v/>
      </c>
      <c r="G65" s="205" t="str">
        <f>IF(OR(E65="",E67=""),"",IF(AND(I65&gt;=6,I65&lt;=10),"10才以下",IF(AND(I65&gt;=11,I65&lt;=12),"11-12才",IF(AND(I65&gt;=13,I65&lt;=15),"13-15才","エラー: 生年月日を確認"))))</f>
        <v/>
      </c>
      <c r="H65" s="198"/>
      <c r="I65" s="211" t="str">
        <f>IF(OR(F65&lt;=5,F67&lt;=5),"1",IF(F65&gt;F67,F65,F67))</f>
        <v/>
      </c>
      <c r="J65" s="33">
        <f t="shared" ref="J65" si="26">COUNTA(B65:E68,H65:H68)</f>
        <v>0</v>
      </c>
      <c r="K65" s="106">
        <f t="shared" ref="K65" si="27">IF(J65=14,1,0)</f>
        <v>0</v>
      </c>
    </row>
    <row r="66" spans="1:11" ht="30" customHeight="1" thickBot="1" x14ac:dyDescent="0.4">
      <c r="A66" s="203"/>
      <c r="B66" s="14"/>
      <c r="C66" s="14"/>
      <c r="D66" s="169"/>
      <c r="E66" s="161"/>
      <c r="F66" s="177"/>
      <c r="G66" s="206"/>
      <c r="H66" s="199"/>
      <c r="I66" s="211"/>
    </row>
    <row r="67" spans="1:11" ht="17.25" customHeight="1" x14ac:dyDescent="0.35">
      <c r="A67" s="203"/>
      <c r="B67" s="97"/>
      <c r="C67" s="97"/>
      <c r="D67" s="168"/>
      <c r="E67" s="160"/>
      <c r="F67" s="162" t="str">
        <f>IF(E67="","",DATEDIF(E67,$F$7,"Y"))</f>
        <v/>
      </c>
      <c r="G67" s="206"/>
      <c r="H67" s="194"/>
      <c r="I67" s="211"/>
      <c r="K67" s="106"/>
    </row>
    <row r="68" spans="1:11" ht="30" customHeight="1" thickBot="1" x14ac:dyDescent="0.4">
      <c r="A68" s="204"/>
      <c r="B68" s="98"/>
      <c r="C68" s="98"/>
      <c r="D68" s="201"/>
      <c r="E68" s="192"/>
      <c r="F68" s="193"/>
      <c r="G68" s="207"/>
      <c r="H68" s="195"/>
      <c r="I68" s="211"/>
    </row>
  </sheetData>
  <sheetProtection algorithmName="SHA-512" hashValue="DniMSBXPKU3dKAawkgXf6tlJXc3enhTgVV1csHrNRXTyceXB/QWIK7PbiapERtEk4+pN4WGPqLehyfcMcADMvQ==" saltValue="o0cGs3mCejHqQFhaYUqpvQ==" spinCount="100000" sheet="1" objects="1" scenarios="1" selectLockedCells="1"/>
  <mergeCells count="187">
    <mergeCell ref="I63:I64"/>
    <mergeCell ref="I65:I66"/>
    <mergeCell ref="I67:I68"/>
    <mergeCell ref="D9:D10"/>
    <mergeCell ref="D11:D12"/>
    <mergeCell ref="D13:D14"/>
    <mergeCell ref="D15:D16"/>
    <mergeCell ref="D17:D18"/>
    <mergeCell ref="D19:D20"/>
    <mergeCell ref="D21:D22"/>
    <mergeCell ref="I53:I54"/>
    <mergeCell ref="I55:I56"/>
    <mergeCell ref="I57:I58"/>
    <mergeCell ref="I59:I60"/>
    <mergeCell ref="I61:I62"/>
    <mergeCell ref="I27:I28"/>
    <mergeCell ref="I29:I30"/>
    <mergeCell ref="I31:I32"/>
    <mergeCell ref="I33:I34"/>
    <mergeCell ref="I35:I36"/>
    <mergeCell ref="I45:I46"/>
    <mergeCell ref="I47:I48"/>
    <mergeCell ref="I49:I50"/>
    <mergeCell ref="I51:I52"/>
    <mergeCell ref="I37:I38"/>
    <mergeCell ref="I39:I40"/>
    <mergeCell ref="I41:I42"/>
    <mergeCell ref="I43:I44"/>
    <mergeCell ref="I9:I10"/>
    <mergeCell ref="I11:I12"/>
    <mergeCell ref="I13:I14"/>
    <mergeCell ref="I15:I16"/>
    <mergeCell ref="I17:I18"/>
    <mergeCell ref="I19:I20"/>
    <mergeCell ref="I23:I24"/>
    <mergeCell ref="I25:I26"/>
    <mergeCell ref="A9:A12"/>
    <mergeCell ref="E9:E10"/>
    <mergeCell ref="F9:F10"/>
    <mergeCell ref="H9:H10"/>
    <mergeCell ref="E11:E12"/>
    <mergeCell ref="F11:F12"/>
    <mergeCell ref="H11:H12"/>
    <mergeCell ref="D23:D24"/>
    <mergeCell ref="D25:D26"/>
    <mergeCell ref="G9:G12"/>
    <mergeCell ref="E23:E24"/>
    <mergeCell ref="F23:F24"/>
    <mergeCell ref="H23:H24"/>
    <mergeCell ref="A21:A24"/>
    <mergeCell ref="G21:G24"/>
    <mergeCell ref="E21:E22"/>
    <mergeCell ref="F21:F22"/>
    <mergeCell ref="H21:H22"/>
    <mergeCell ref="A1:H1"/>
    <mergeCell ref="A7:A8"/>
    <mergeCell ref="B7:C8"/>
    <mergeCell ref="G7:G8"/>
    <mergeCell ref="H7:H8"/>
    <mergeCell ref="D7:D8"/>
    <mergeCell ref="A6:H6"/>
    <mergeCell ref="I21:I22"/>
    <mergeCell ref="E15:E16"/>
    <mergeCell ref="F15:F16"/>
    <mergeCell ref="H15:H16"/>
    <mergeCell ref="A13:A16"/>
    <mergeCell ref="G13:G16"/>
    <mergeCell ref="E13:E14"/>
    <mergeCell ref="F13:F14"/>
    <mergeCell ref="H13:H14"/>
    <mergeCell ref="E19:E20"/>
    <mergeCell ref="F19:F20"/>
    <mergeCell ref="H19:H20"/>
    <mergeCell ref="A17:A20"/>
    <mergeCell ref="G17:G20"/>
    <mergeCell ref="E17:E18"/>
    <mergeCell ref="F17:F18"/>
    <mergeCell ref="H17:H18"/>
    <mergeCell ref="E27:E28"/>
    <mergeCell ref="F27:F28"/>
    <mergeCell ref="H27:H28"/>
    <mergeCell ref="A25:A28"/>
    <mergeCell ref="G25:G28"/>
    <mergeCell ref="E25:E26"/>
    <mergeCell ref="F25:F26"/>
    <mergeCell ref="H25:H26"/>
    <mergeCell ref="D27:D28"/>
    <mergeCell ref="E31:E32"/>
    <mergeCell ref="F31:F32"/>
    <mergeCell ref="H31:H32"/>
    <mergeCell ref="A29:A32"/>
    <mergeCell ref="G29:G32"/>
    <mergeCell ref="E29:E30"/>
    <mergeCell ref="F29:F30"/>
    <mergeCell ref="H29:H30"/>
    <mergeCell ref="E35:E36"/>
    <mergeCell ref="F35:F36"/>
    <mergeCell ref="H35:H36"/>
    <mergeCell ref="A33:A36"/>
    <mergeCell ref="G33:G36"/>
    <mergeCell ref="E33:E34"/>
    <mergeCell ref="F33:F34"/>
    <mergeCell ref="H33:H34"/>
    <mergeCell ref="D35:D36"/>
    <mergeCell ref="D29:D30"/>
    <mergeCell ref="D31:D32"/>
    <mergeCell ref="D33:D34"/>
    <mergeCell ref="E43:E44"/>
    <mergeCell ref="F43:F44"/>
    <mergeCell ref="H43:H44"/>
    <mergeCell ref="A41:A44"/>
    <mergeCell ref="G41:G44"/>
    <mergeCell ref="E41:E42"/>
    <mergeCell ref="F41:F42"/>
    <mergeCell ref="H41:H42"/>
    <mergeCell ref="D41:D42"/>
    <mergeCell ref="D43:D44"/>
    <mergeCell ref="E39:E40"/>
    <mergeCell ref="F39:F40"/>
    <mergeCell ref="H39:H40"/>
    <mergeCell ref="A37:A40"/>
    <mergeCell ref="G37:G40"/>
    <mergeCell ref="E37:E38"/>
    <mergeCell ref="F37:F38"/>
    <mergeCell ref="H37:H38"/>
    <mergeCell ref="D37:D38"/>
    <mergeCell ref="D39:D40"/>
    <mergeCell ref="A49:A52"/>
    <mergeCell ref="G49:G52"/>
    <mergeCell ref="E49:E50"/>
    <mergeCell ref="F49:F50"/>
    <mergeCell ref="H49:H50"/>
    <mergeCell ref="E47:E48"/>
    <mergeCell ref="F47:F48"/>
    <mergeCell ref="H47:H48"/>
    <mergeCell ref="A45:A48"/>
    <mergeCell ref="G45:G48"/>
    <mergeCell ref="D47:D48"/>
    <mergeCell ref="D49:D50"/>
    <mergeCell ref="E51:E52"/>
    <mergeCell ref="F51:F52"/>
    <mergeCell ref="H51:H52"/>
    <mergeCell ref="E45:E46"/>
    <mergeCell ref="D45:D46"/>
    <mergeCell ref="F45:F46"/>
    <mergeCell ref="H45:H46"/>
    <mergeCell ref="D51:D52"/>
    <mergeCell ref="E59:E60"/>
    <mergeCell ref="F59:F60"/>
    <mergeCell ref="H59:H60"/>
    <mergeCell ref="E53:E54"/>
    <mergeCell ref="F53:F54"/>
    <mergeCell ref="H53:H54"/>
    <mergeCell ref="D53:D54"/>
    <mergeCell ref="A57:A60"/>
    <mergeCell ref="G57:G60"/>
    <mergeCell ref="E57:E58"/>
    <mergeCell ref="F57:F58"/>
    <mergeCell ref="H57:H58"/>
    <mergeCell ref="E55:E56"/>
    <mergeCell ref="F55:F56"/>
    <mergeCell ref="H55:H56"/>
    <mergeCell ref="A53:A56"/>
    <mergeCell ref="G53:G56"/>
    <mergeCell ref="D55:D56"/>
    <mergeCell ref="D57:D58"/>
    <mergeCell ref="D59:D60"/>
    <mergeCell ref="E67:E68"/>
    <mergeCell ref="F67:F68"/>
    <mergeCell ref="H67:H68"/>
    <mergeCell ref="E61:E62"/>
    <mergeCell ref="F61:F62"/>
    <mergeCell ref="H61:H62"/>
    <mergeCell ref="D61:D62"/>
    <mergeCell ref="D67:D68"/>
    <mergeCell ref="A65:A68"/>
    <mergeCell ref="G65:G68"/>
    <mergeCell ref="E65:E66"/>
    <mergeCell ref="F65:F66"/>
    <mergeCell ref="H65:H66"/>
    <mergeCell ref="E63:E64"/>
    <mergeCell ref="F63:F64"/>
    <mergeCell ref="H63:H64"/>
    <mergeCell ref="A61:A64"/>
    <mergeCell ref="G61:G64"/>
    <mergeCell ref="D63:D64"/>
    <mergeCell ref="D65:D66"/>
  </mergeCells>
  <phoneticPr fontId="15"/>
  <dataValidations count="3">
    <dataValidation type="textLength" allowBlank="1" showInputMessage="1" showErrorMessage="1" error="選手登録番号は6ケタです。ご確認の上入力してください。" promptTitle="選手登録番号" prompt="6から始まる6ケタの登録番号を入力してください。" sqref="H9:H68">
      <formula1>6</formula1>
      <formula2>6</formula2>
    </dataValidation>
    <dataValidation imeMode="fullKatakana" allowBlank="1" showInputMessage="1" showErrorMessage="1" sqref="B9:C9 B11:C11 B13:C13 B15:C15 B17:C17 B19:C19 B21:C21 B23:C23 B25:C25 B27:C27 B29:C29 B31:C31 B33:C33 B35:C35 B37:C37 B39:C39 B41:C41 B43:C43 B45:C45 B47:C47 B49:C49 B51:C51 B53:C53 B55:C55 B57:C57 B59:C59 B61:C61 B63:C63 B65:C65 B67:C67"/>
    <dataValidation imeMode="halfAlpha" allowBlank="1" showInputMessage="1" showErrorMessage="1" sqref="E9:E68"/>
  </dataValidations>
  <printOptions horizontalCentered="1"/>
  <pageMargins left="0.36180555555555555" right="0.19652777777777777" top="0.22152777777777777" bottom="0.29097222222222224" header="0.51180555555555551" footer="0.51180555555555551"/>
  <pageSetup paperSize="9" scale="91" firstPageNumber="0" orientation="portrait" horizontalDpi="300" verticalDpi="300"/>
  <ignoredErrors>
    <ignoredError sqref="J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sheetPr>
  <dimension ref="A1:M69"/>
  <sheetViews>
    <sheetView showGridLines="0" workbookViewId="0">
      <selection activeCell="B10" sqref="B10"/>
    </sheetView>
  </sheetViews>
  <sheetFormatPr baseColWidth="10" defaultColWidth="8.83203125" defaultRowHeight="19" x14ac:dyDescent="0.35"/>
  <cols>
    <col min="1" max="1" width="4.33203125" style="10" customWidth="1"/>
    <col min="2" max="4" width="14.1640625" style="10" customWidth="1"/>
    <col min="5" max="5" width="16.6640625" style="13" bestFit="1" customWidth="1"/>
    <col min="6" max="8" width="14.1640625" style="10" customWidth="1"/>
    <col min="9" max="9" width="7.6640625" style="33" customWidth="1"/>
    <col min="10" max="10" width="10.6640625" style="33" customWidth="1"/>
    <col min="11" max="11" width="10.1640625" style="33" customWidth="1"/>
    <col min="12" max="13" width="10.1640625" style="107" customWidth="1"/>
    <col min="14" max="16384" width="8.83203125" style="10"/>
  </cols>
  <sheetData>
    <row r="1" spans="1:13" ht="29.25" customHeight="1" x14ac:dyDescent="0.35">
      <c r="A1" s="179">
        <f>所属団体情報!$D$7</f>
        <v>0</v>
      </c>
      <c r="B1" s="179"/>
      <c r="C1" s="179"/>
      <c r="D1" s="179"/>
      <c r="E1" s="179"/>
      <c r="F1" s="179"/>
      <c r="G1" s="179"/>
      <c r="H1" s="179"/>
    </row>
    <row r="2" spans="1:13" ht="15" customHeight="1" x14ac:dyDescent="0.35">
      <c r="A2" s="83"/>
      <c r="B2" s="83"/>
      <c r="C2" s="83"/>
      <c r="D2" s="83"/>
      <c r="E2" s="83"/>
      <c r="F2" s="83"/>
      <c r="G2" s="83"/>
      <c r="H2" s="83"/>
    </row>
    <row r="3" spans="1:13" ht="21.75" customHeight="1" thickBot="1" x14ac:dyDescent="0.4">
      <c r="A3" s="30"/>
      <c r="B3" s="30" t="s">
        <v>100</v>
      </c>
      <c r="C3" s="30"/>
      <c r="D3" s="30"/>
      <c r="E3" s="30"/>
      <c r="F3" s="30" t="s">
        <v>99</v>
      </c>
      <c r="G3" s="30"/>
      <c r="H3" s="30"/>
    </row>
    <row r="4" spans="1:13" ht="15" customHeight="1" x14ac:dyDescent="0.35">
      <c r="A4" s="30"/>
      <c r="B4" s="70" t="s">
        <v>74</v>
      </c>
      <c r="C4" s="71" t="s">
        <v>75</v>
      </c>
      <c r="D4" s="72" t="s">
        <v>73</v>
      </c>
      <c r="E4" s="73"/>
      <c r="F4" s="70" t="s">
        <v>74</v>
      </c>
      <c r="G4" s="71" t="s">
        <v>75</v>
      </c>
      <c r="H4" s="72" t="s">
        <v>73</v>
      </c>
    </row>
    <row r="5" spans="1:13" ht="15" customHeight="1" thickBot="1" x14ac:dyDescent="0.4">
      <c r="A5" s="30"/>
      <c r="B5" s="34" t="str">
        <f>IF(K10&lt;=2,"",IF(K10&gt;=5,"",1))</f>
        <v/>
      </c>
      <c r="C5" s="35" t="str">
        <f>IF(L10&lt;=2,"",IF(L10&gt;=5,"",1))</f>
        <v/>
      </c>
      <c r="D5" s="36" t="str">
        <f>IF(M10&lt;=2,"",IF(M10&gt;=5,"",1))</f>
        <v/>
      </c>
      <c r="E5" s="74"/>
      <c r="F5" s="84">
        <f>SUMIF($G$10:$G$69,F4,$J$10:$J$69)</f>
        <v>0</v>
      </c>
      <c r="G5" s="85">
        <f>SUMIF($G$10:$G$69,G4,$J$10:$J$69)</f>
        <v>0</v>
      </c>
      <c r="H5" s="86">
        <f>SUMIF($G$10:$G$69,H4,$J$10:$J$69)</f>
        <v>0</v>
      </c>
    </row>
    <row r="6" spans="1:13" ht="22.5" customHeight="1" x14ac:dyDescent="0.35">
      <c r="A6" s="21"/>
      <c r="B6" s="32" t="s">
        <v>107</v>
      </c>
      <c r="C6" s="12"/>
      <c r="D6" s="12"/>
      <c r="E6" s="32"/>
      <c r="F6" s="32" t="s">
        <v>71</v>
      </c>
      <c r="G6" s="12"/>
      <c r="H6" s="12"/>
      <c r="I6" s="103"/>
    </row>
    <row r="7" spans="1:13" ht="26" customHeight="1" x14ac:dyDescent="0.35">
      <c r="A7" s="212" t="s">
        <v>114</v>
      </c>
      <c r="B7" s="212"/>
      <c r="C7" s="212"/>
      <c r="D7" s="212"/>
      <c r="E7" s="212"/>
      <c r="F7" s="212"/>
      <c r="G7" s="212"/>
      <c r="H7" s="212"/>
    </row>
    <row r="8" spans="1:13" ht="18" customHeight="1" x14ac:dyDescent="0.35">
      <c r="A8" s="182" t="s">
        <v>0</v>
      </c>
      <c r="B8" s="184" t="s">
        <v>1</v>
      </c>
      <c r="C8" s="185"/>
      <c r="D8" s="75" t="s">
        <v>77</v>
      </c>
      <c r="E8" s="29" t="s">
        <v>38</v>
      </c>
      <c r="F8" s="37">
        <v>42735</v>
      </c>
      <c r="G8" s="188" t="s">
        <v>76</v>
      </c>
      <c r="H8" s="190" t="s">
        <v>2</v>
      </c>
      <c r="I8" s="108" t="s">
        <v>102</v>
      </c>
      <c r="J8" s="33" t="s">
        <v>103</v>
      </c>
      <c r="K8" s="33" t="s">
        <v>104</v>
      </c>
      <c r="L8" s="107" t="s">
        <v>105</v>
      </c>
      <c r="M8" s="107" t="s">
        <v>106</v>
      </c>
    </row>
    <row r="9" spans="1:13" ht="18" customHeight="1" x14ac:dyDescent="0.35">
      <c r="A9" s="183"/>
      <c r="B9" s="186"/>
      <c r="C9" s="187"/>
      <c r="D9" s="69" t="s">
        <v>101</v>
      </c>
      <c r="E9" s="38" t="s">
        <v>70</v>
      </c>
      <c r="F9" s="39" t="s">
        <v>39</v>
      </c>
      <c r="G9" s="189"/>
      <c r="H9" s="191"/>
    </row>
    <row r="10" spans="1:13" s="16" customFormat="1" ht="17.25" customHeight="1" x14ac:dyDescent="0.35">
      <c r="A10" s="172">
        <v>1</v>
      </c>
      <c r="B10" s="15"/>
      <c r="C10" s="15"/>
      <c r="D10" s="168"/>
      <c r="E10" s="160"/>
      <c r="F10" s="176" t="str">
        <f>IF(E10="","",DATEDIF(E10,$F$8,"Y"))</f>
        <v/>
      </c>
      <c r="G10" s="158" t="str">
        <f>IF(E10="","",IF(AND(F10&gt;=6,F10&lt;=10),"10才以下",IF(AND(F10&gt;=11,F10&lt;=12),"11-12才",IF(AND(F10&gt;=13,F10&lt;=15),"13-15才","エラー：生年月日を確認"))))</f>
        <v/>
      </c>
      <c r="H10" s="164"/>
      <c r="I10" s="33">
        <f>COUNTA(B10:C11,E10,H10)</f>
        <v>0</v>
      </c>
      <c r="J10" s="106">
        <f>IF(I10=6,1,0)</f>
        <v>0</v>
      </c>
      <c r="K10" s="175">
        <f>COUNTIF($D$10:$D$69,"10才以下")</f>
        <v>0</v>
      </c>
      <c r="L10" s="175">
        <f>COUNTIF($D$10:$D$69,"11-12才")</f>
        <v>0</v>
      </c>
      <c r="M10" s="175">
        <f>COUNTIF($D$10:$D$69,"13-15才")</f>
        <v>0</v>
      </c>
    </row>
    <row r="11" spans="1:13" ht="30" customHeight="1" x14ac:dyDescent="0.35">
      <c r="A11" s="157"/>
      <c r="B11" s="14"/>
      <c r="C11" s="14"/>
      <c r="D11" s="169"/>
      <c r="E11" s="161"/>
      <c r="F11" s="177"/>
      <c r="G11" s="159"/>
      <c r="H11" s="165"/>
      <c r="K11" s="175"/>
      <c r="L11" s="175"/>
      <c r="M11" s="175"/>
    </row>
    <row r="12" spans="1:13" ht="17.25" customHeight="1" x14ac:dyDescent="0.35">
      <c r="A12" s="178">
        <v>2</v>
      </c>
      <c r="B12" s="15"/>
      <c r="C12" s="15"/>
      <c r="D12" s="168"/>
      <c r="E12" s="160"/>
      <c r="F12" s="162" t="str">
        <f>IF(E12="","",DATEDIF(E12,$F$8,"Y"))</f>
        <v/>
      </c>
      <c r="G12" s="166" t="str">
        <f>IF(E12="","",IF(AND(F12&gt;=6,F12&lt;=10),"10才以下",IF(AND(F12&gt;=11,F12&lt;=12),"11-12才",IF(AND(F12&gt;=13,F12&lt;=15),"13-15才","エラー：生年月日を確認"))))</f>
        <v/>
      </c>
      <c r="H12" s="164"/>
      <c r="I12" s="33">
        <f>COUNTA(B12:C13,E12,H12)</f>
        <v>0</v>
      </c>
      <c r="J12" s="106">
        <f>IF(I12=6,1,0)</f>
        <v>0</v>
      </c>
      <c r="K12" s="155"/>
    </row>
    <row r="13" spans="1:13" ht="30" customHeight="1" x14ac:dyDescent="0.35">
      <c r="A13" s="173"/>
      <c r="B13" s="14"/>
      <c r="C13" s="14"/>
      <c r="D13" s="169"/>
      <c r="E13" s="161"/>
      <c r="F13" s="163"/>
      <c r="G13" s="167"/>
      <c r="H13" s="165"/>
      <c r="K13" s="155"/>
    </row>
    <row r="14" spans="1:13" ht="17.25" customHeight="1" x14ac:dyDescent="0.35">
      <c r="A14" s="172">
        <v>3</v>
      </c>
      <c r="B14" s="15"/>
      <c r="C14" s="15"/>
      <c r="D14" s="168"/>
      <c r="E14" s="160"/>
      <c r="F14" s="162" t="str">
        <f>IF(E14="","",DATEDIF(E14,$F$8,"Y"))</f>
        <v/>
      </c>
      <c r="G14" s="158" t="str">
        <f>IF(E14="","",IF(AND(F14&gt;=6,F14&lt;=10),"10才以下",IF(AND(F14&gt;=11,F14&lt;=12),"11-12才",IF(AND(F14&gt;=13,F14&lt;=15),"13-15才","エラー：生年月日を確認"))))</f>
        <v/>
      </c>
      <c r="H14" s="170"/>
      <c r="I14" s="33">
        <f>COUNTA(B14:C15,E14,H14)</f>
        <v>0</v>
      </c>
      <c r="J14" s="106">
        <f>IF(I14=6,1,0)</f>
        <v>0</v>
      </c>
      <c r="K14" s="155"/>
    </row>
    <row r="15" spans="1:13" ht="30" customHeight="1" x14ac:dyDescent="0.35">
      <c r="A15" s="173"/>
      <c r="B15" s="14"/>
      <c r="C15" s="14"/>
      <c r="D15" s="169"/>
      <c r="E15" s="161"/>
      <c r="F15" s="163"/>
      <c r="G15" s="167"/>
      <c r="H15" s="171"/>
      <c r="K15" s="155"/>
    </row>
    <row r="16" spans="1:13" ht="17.25" customHeight="1" x14ac:dyDescent="0.35">
      <c r="A16" s="172">
        <v>4</v>
      </c>
      <c r="B16" s="15"/>
      <c r="C16" s="15"/>
      <c r="D16" s="168"/>
      <c r="E16" s="160"/>
      <c r="F16" s="162" t="str">
        <f>IF(E16="","",DATEDIF(E16,$F$8,"Y"))</f>
        <v/>
      </c>
      <c r="G16" s="158" t="str">
        <f>IF(E16="","",IF(AND(F16&gt;=6,F16&lt;=10),"10才以下",IF(AND(F16&gt;=11,F16&lt;=12),"11-12才",IF(AND(F16&gt;=13,F16&lt;=15),"13-15才","エラー：生年月日を確認"))))</f>
        <v/>
      </c>
      <c r="H16" s="174"/>
      <c r="I16" s="33">
        <f>COUNTA(B16:C17,E16,H16)</f>
        <v>0</v>
      </c>
      <c r="J16" s="106">
        <f>IF(I16=6,1,0)</f>
        <v>0</v>
      </c>
      <c r="K16" s="155"/>
    </row>
    <row r="17" spans="1:13" s="12" customFormat="1" ht="30" customHeight="1" x14ac:dyDescent="0.35">
      <c r="A17" s="173"/>
      <c r="B17" s="14"/>
      <c r="C17" s="14"/>
      <c r="D17" s="169"/>
      <c r="E17" s="161"/>
      <c r="F17" s="163"/>
      <c r="G17" s="167"/>
      <c r="H17" s="165"/>
      <c r="I17" s="33"/>
      <c r="J17" s="33"/>
      <c r="K17" s="155"/>
      <c r="L17" s="109"/>
      <c r="M17" s="109"/>
    </row>
    <row r="18" spans="1:13" s="12" customFormat="1" ht="17.25" customHeight="1" x14ac:dyDescent="0.35">
      <c r="A18" s="172">
        <v>5</v>
      </c>
      <c r="B18" s="15"/>
      <c r="C18" s="15"/>
      <c r="D18" s="168"/>
      <c r="E18" s="160"/>
      <c r="F18" s="162" t="str">
        <f>IF(E18="","",DATEDIF(E18,$F$8,"Y"))</f>
        <v/>
      </c>
      <c r="G18" s="158" t="str">
        <f>IF(E18="","",IF(AND(F18&gt;=6,F18&lt;=10),"10才以下",IF(AND(F18&gt;=11,F18&lt;=12),"11-12才",IF(AND(F18&gt;=13,F18&lt;=15),"13-15才","エラー：生年月日を確認"))))</f>
        <v/>
      </c>
      <c r="H18" s="170"/>
      <c r="I18" s="33">
        <f>COUNTA(B18:C19,E18,H18)</f>
        <v>0</v>
      </c>
      <c r="J18" s="106">
        <f>IF(I18=6,1,0)</f>
        <v>0</v>
      </c>
      <c r="K18" s="155"/>
      <c r="L18" s="109"/>
      <c r="M18" s="109"/>
    </row>
    <row r="19" spans="1:13" s="12" customFormat="1" ht="30" customHeight="1" x14ac:dyDescent="0.35">
      <c r="A19" s="173"/>
      <c r="B19" s="14"/>
      <c r="C19" s="14"/>
      <c r="D19" s="169"/>
      <c r="E19" s="161"/>
      <c r="F19" s="163"/>
      <c r="G19" s="167"/>
      <c r="H19" s="171"/>
      <c r="I19" s="33"/>
      <c r="J19" s="33"/>
      <c r="K19" s="155"/>
      <c r="L19" s="109"/>
      <c r="M19" s="109"/>
    </row>
    <row r="20" spans="1:13" ht="17.25" customHeight="1" x14ac:dyDescent="0.35">
      <c r="A20" s="172">
        <v>6</v>
      </c>
      <c r="B20" s="15"/>
      <c r="C20" s="15"/>
      <c r="D20" s="168"/>
      <c r="E20" s="160"/>
      <c r="F20" s="162" t="str">
        <f>IF(E20="","",DATEDIF(E20,$F$8,"Y"))</f>
        <v/>
      </c>
      <c r="G20" s="158" t="str">
        <f>IF(E20="","",IF(AND(F20&gt;=6,F20&lt;=10),"10才以下",IF(AND(F20&gt;=11,F20&lt;=12),"11-12才",IF(AND(F20&gt;=13,F20&lt;=15),"13-15才","エラー：生年月日を確認"))))</f>
        <v/>
      </c>
      <c r="H20" s="174"/>
      <c r="I20" s="33">
        <f>COUNTA(B20:C21,E20,H20)</f>
        <v>0</v>
      </c>
      <c r="J20" s="106">
        <f>IF(I20=6,1,0)</f>
        <v>0</v>
      </c>
      <c r="K20" s="155"/>
    </row>
    <row r="21" spans="1:13" ht="30" customHeight="1" x14ac:dyDescent="0.35">
      <c r="A21" s="173"/>
      <c r="B21" s="14"/>
      <c r="C21" s="14"/>
      <c r="D21" s="169"/>
      <c r="E21" s="161"/>
      <c r="F21" s="163"/>
      <c r="G21" s="167"/>
      <c r="H21" s="171"/>
      <c r="K21" s="155"/>
    </row>
    <row r="22" spans="1:13" ht="17.25" customHeight="1" x14ac:dyDescent="0.35">
      <c r="A22" s="156">
        <v>7</v>
      </c>
      <c r="B22" s="15"/>
      <c r="C22" s="15"/>
      <c r="D22" s="168"/>
      <c r="E22" s="160"/>
      <c r="F22" s="162" t="str">
        <f>IF(E22="","",DATEDIF(E22,$F$8,"Y"))</f>
        <v/>
      </c>
      <c r="G22" s="158" t="str">
        <f>IF(E22="","",IF(AND(F22&gt;=6,F22&lt;=10),"10才以下",IF(AND(F22&gt;=11,F22&lt;=12),"11-12才",IF(AND(F22&gt;=13,F22&lt;=15),"13-15才","エラー：生年月日を確認"))))</f>
        <v/>
      </c>
      <c r="H22" s="164"/>
      <c r="I22" s="33">
        <f>COUNTA(B22:C23,E22,H22)</f>
        <v>0</v>
      </c>
      <c r="J22" s="106">
        <f>IF(I22=6,1,0)</f>
        <v>0</v>
      </c>
      <c r="K22" s="155"/>
    </row>
    <row r="23" spans="1:13" ht="30" customHeight="1" x14ac:dyDescent="0.35">
      <c r="A23" s="157"/>
      <c r="B23" s="14"/>
      <c r="C23" s="14"/>
      <c r="D23" s="169"/>
      <c r="E23" s="161"/>
      <c r="F23" s="163"/>
      <c r="G23" s="167"/>
      <c r="H23" s="165"/>
      <c r="K23" s="155"/>
    </row>
    <row r="24" spans="1:13" ht="17.25" customHeight="1" x14ac:dyDescent="0.35">
      <c r="A24" s="156">
        <v>8</v>
      </c>
      <c r="B24" s="15"/>
      <c r="C24" s="15"/>
      <c r="D24" s="168"/>
      <c r="E24" s="160"/>
      <c r="F24" s="162" t="str">
        <f>IF(E24="","",DATEDIF(E24,$F$8,"Y"))</f>
        <v/>
      </c>
      <c r="G24" s="158" t="str">
        <f>IF(E24="","",IF(AND(F24&gt;=6,F24&lt;=10),"10才以下",IF(AND(F24&gt;=11,F24&lt;=12),"11-12才",IF(AND(F24&gt;=13,F24&lt;=15),"13-15才","エラー：生年月日を確認"))))</f>
        <v/>
      </c>
      <c r="H24" s="164"/>
      <c r="I24" s="33">
        <f>COUNTA(B24:C25,E24,H24)</f>
        <v>0</v>
      </c>
      <c r="J24" s="106">
        <f>IF(I24=6,1,0)</f>
        <v>0</v>
      </c>
      <c r="K24" s="155"/>
    </row>
    <row r="25" spans="1:13" ht="30" customHeight="1" x14ac:dyDescent="0.35">
      <c r="A25" s="157"/>
      <c r="B25" s="14"/>
      <c r="C25" s="14"/>
      <c r="D25" s="169"/>
      <c r="E25" s="161"/>
      <c r="F25" s="163"/>
      <c r="G25" s="159"/>
      <c r="H25" s="165"/>
      <c r="K25" s="155"/>
    </row>
    <row r="26" spans="1:13" ht="17.25" customHeight="1" x14ac:dyDescent="0.35">
      <c r="A26" s="156">
        <v>9</v>
      </c>
      <c r="B26" s="15"/>
      <c r="C26" s="15"/>
      <c r="D26" s="168"/>
      <c r="E26" s="160"/>
      <c r="F26" s="162" t="str">
        <f>IF(E26="","",DATEDIF(E26,$F$8,"Y"))</f>
        <v/>
      </c>
      <c r="G26" s="166" t="str">
        <f>IF(E26="","",IF(AND(F26&gt;=6,F26&lt;=10),"10才以下",IF(AND(F26&gt;=11,F26&lt;=12),"11-12才",IF(AND(F26&gt;=13,F26&lt;=15),"13-15才","エラー：生年月日を確認"))))</f>
        <v/>
      </c>
      <c r="H26" s="164"/>
      <c r="I26" s="33">
        <f>COUNTA(B26:C27,E26,H26)</f>
        <v>0</v>
      </c>
      <c r="J26" s="106">
        <f>IF(I26=6,1,0)</f>
        <v>0</v>
      </c>
      <c r="K26" s="155"/>
    </row>
    <row r="27" spans="1:13" ht="30" customHeight="1" x14ac:dyDescent="0.35">
      <c r="A27" s="157"/>
      <c r="B27" s="14"/>
      <c r="C27" s="14"/>
      <c r="D27" s="169"/>
      <c r="E27" s="161"/>
      <c r="F27" s="163"/>
      <c r="G27" s="167"/>
      <c r="H27" s="165"/>
      <c r="K27" s="155"/>
    </row>
    <row r="28" spans="1:13" ht="17.25" customHeight="1" x14ac:dyDescent="0.35">
      <c r="A28" s="156">
        <v>10</v>
      </c>
      <c r="B28" s="15"/>
      <c r="C28" s="15"/>
      <c r="D28" s="168"/>
      <c r="E28" s="160"/>
      <c r="F28" s="162" t="str">
        <f>IF(E28="","",DATEDIF(E28,$F$8,"Y"))</f>
        <v/>
      </c>
      <c r="G28" s="158" t="str">
        <f>IF(E28="","",IF(AND(F28&gt;=6,F28&lt;=10),"10才以下",IF(AND(F28&gt;=11,F28&lt;=12),"11-12才",IF(AND(F28&gt;=13,F28&lt;=15),"13-15才","エラー：生年月日を確認"))))</f>
        <v/>
      </c>
      <c r="H28" s="164"/>
      <c r="I28" s="33">
        <f>COUNTA(B28:C29,E28,H28)</f>
        <v>0</v>
      </c>
      <c r="J28" s="106">
        <f>IF(I28=6,1,0)</f>
        <v>0</v>
      </c>
      <c r="K28" s="155"/>
    </row>
    <row r="29" spans="1:13" ht="30" customHeight="1" x14ac:dyDescent="0.35">
      <c r="A29" s="157"/>
      <c r="B29" s="14"/>
      <c r="C29" s="14"/>
      <c r="D29" s="169"/>
      <c r="E29" s="161"/>
      <c r="F29" s="163"/>
      <c r="G29" s="159"/>
      <c r="H29" s="165"/>
      <c r="K29" s="155"/>
    </row>
    <row r="30" spans="1:13" ht="17.25" customHeight="1" x14ac:dyDescent="0.35">
      <c r="A30" s="156">
        <v>11</v>
      </c>
      <c r="B30" s="15"/>
      <c r="C30" s="15"/>
      <c r="D30" s="168"/>
      <c r="E30" s="160"/>
      <c r="F30" s="162" t="str">
        <f>IF(E30="","",DATEDIF(E30,$F$8,"Y"))</f>
        <v/>
      </c>
      <c r="G30" s="166" t="str">
        <f>IF(E30="","",IF(AND(F30&gt;=6,F30&lt;=10),"10才以下",IF(AND(F30&gt;=11,F30&lt;=12),"11-12才",IF(AND(F30&gt;=13,F30&lt;=15),"13-15才","エラー：生年月日を確認"))))</f>
        <v/>
      </c>
      <c r="H30" s="164"/>
      <c r="I30" s="33">
        <f>COUNTA(B30:C31,E30,H30)</f>
        <v>0</v>
      </c>
      <c r="J30" s="106">
        <f>IF(I30=6,1,0)</f>
        <v>0</v>
      </c>
      <c r="K30" s="155"/>
    </row>
    <row r="31" spans="1:13" ht="30" customHeight="1" x14ac:dyDescent="0.35">
      <c r="A31" s="157"/>
      <c r="B31" s="14"/>
      <c r="C31" s="14"/>
      <c r="D31" s="169"/>
      <c r="E31" s="161"/>
      <c r="F31" s="163"/>
      <c r="G31" s="167"/>
      <c r="H31" s="165"/>
      <c r="K31" s="155"/>
    </row>
    <row r="32" spans="1:13" ht="17.25" customHeight="1" x14ac:dyDescent="0.35">
      <c r="A32" s="156">
        <v>12</v>
      </c>
      <c r="B32" s="15"/>
      <c r="C32" s="15"/>
      <c r="D32" s="168"/>
      <c r="E32" s="160"/>
      <c r="F32" s="162" t="str">
        <f>IF(E32="","",DATEDIF(E32,$F$8,"Y"))</f>
        <v/>
      </c>
      <c r="G32" s="158" t="str">
        <f>IF(E32="","",IF(AND(F32&gt;=6,F32&lt;=10),"10才以下",IF(AND(F32&gt;=11,F32&lt;=12),"11-12才",IF(AND(F32&gt;=13,F32&lt;=15),"13-15才","エラー：生年月日を確認"))))</f>
        <v/>
      </c>
      <c r="H32" s="164"/>
      <c r="I32" s="33">
        <f>COUNTA(B32:C33,E32,H32)</f>
        <v>0</v>
      </c>
      <c r="J32" s="106">
        <f>IF(I32=6,1,0)</f>
        <v>0</v>
      </c>
      <c r="K32" s="155"/>
    </row>
    <row r="33" spans="1:11" ht="30" customHeight="1" x14ac:dyDescent="0.35">
      <c r="A33" s="157"/>
      <c r="B33" s="14"/>
      <c r="C33" s="14"/>
      <c r="D33" s="169"/>
      <c r="E33" s="161"/>
      <c r="F33" s="163"/>
      <c r="G33" s="159"/>
      <c r="H33" s="165"/>
      <c r="K33" s="155"/>
    </row>
    <row r="34" spans="1:11" ht="17.25" customHeight="1" x14ac:dyDescent="0.35">
      <c r="A34" s="156">
        <v>13</v>
      </c>
      <c r="B34" s="15"/>
      <c r="C34" s="15"/>
      <c r="D34" s="168"/>
      <c r="E34" s="160"/>
      <c r="F34" s="162" t="str">
        <f>IF(E34="","",DATEDIF(E34,$F$8,"Y"))</f>
        <v/>
      </c>
      <c r="G34" s="166" t="str">
        <f>IF(E34="","",IF(AND(F34&gt;=6,F34&lt;=10),"10才以下",IF(AND(F34&gt;=11,F34&lt;=12),"11-12才",IF(AND(F34&gt;=13,F34&lt;=15),"13-15才","エラー：生年月日を確認"))))</f>
        <v/>
      </c>
      <c r="H34" s="164"/>
      <c r="I34" s="33">
        <f>COUNTA(B34:C35,E34,H34)</f>
        <v>0</v>
      </c>
      <c r="J34" s="106">
        <f>IF(I34=6,1,0)</f>
        <v>0</v>
      </c>
      <c r="K34" s="155"/>
    </row>
    <row r="35" spans="1:11" ht="30" customHeight="1" x14ac:dyDescent="0.35">
      <c r="A35" s="157"/>
      <c r="B35" s="14"/>
      <c r="C35" s="14"/>
      <c r="D35" s="169"/>
      <c r="E35" s="161"/>
      <c r="F35" s="163"/>
      <c r="G35" s="167"/>
      <c r="H35" s="165"/>
      <c r="K35" s="155"/>
    </row>
    <row r="36" spans="1:11" ht="17.25" customHeight="1" x14ac:dyDescent="0.35">
      <c r="A36" s="156">
        <v>14</v>
      </c>
      <c r="B36" s="15"/>
      <c r="C36" s="15"/>
      <c r="D36" s="168"/>
      <c r="E36" s="160"/>
      <c r="F36" s="162" t="str">
        <f>IF(E36="","",DATEDIF(E36,$F$8,"Y"))</f>
        <v/>
      </c>
      <c r="G36" s="158" t="str">
        <f>IF(E36="","",IF(AND(F36&gt;=6,F36&lt;=10),"10才以下",IF(AND(F36&gt;=11,F36&lt;=12),"11-12才",IF(AND(F36&gt;=13,F36&lt;=15),"13-15才","エラー：生年月日を確認"))))</f>
        <v/>
      </c>
      <c r="H36" s="164"/>
      <c r="I36" s="33">
        <f>COUNTA(B36:C37,E36,H36)</f>
        <v>0</v>
      </c>
      <c r="J36" s="106">
        <f>IF(I36=6,1,0)</f>
        <v>0</v>
      </c>
      <c r="K36" s="155"/>
    </row>
    <row r="37" spans="1:11" ht="30" customHeight="1" x14ac:dyDescent="0.35">
      <c r="A37" s="157"/>
      <c r="B37" s="14"/>
      <c r="C37" s="14"/>
      <c r="D37" s="169"/>
      <c r="E37" s="161"/>
      <c r="F37" s="163"/>
      <c r="G37" s="159"/>
      <c r="H37" s="165"/>
      <c r="K37" s="155"/>
    </row>
    <row r="38" spans="1:11" ht="17.25" customHeight="1" x14ac:dyDescent="0.35">
      <c r="A38" s="156">
        <v>15</v>
      </c>
      <c r="B38" s="15"/>
      <c r="C38" s="15"/>
      <c r="D38" s="168"/>
      <c r="E38" s="160"/>
      <c r="F38" s="162" t="str">
        <f>IF(E38="","",DATEDIF(E38,$F$8,"Y"))</f>
        <v/>
      </c>
      <c r="G38" s="166" t="str">
        <f>IF(E38="","",IF(AND(F38&gt;=6,F38&lt;=10),"10才以下",IF(AND(F38&gt;=11,F38&lt;=12),"11-12才",IF(AND(F38&gt;=13,F38&lt;=15),"13-15才","エラー：生年月日を確認"))))</f>
        <v/>
      </c>
      <c r="H38" s="164"/>
      <c r="I38" s="33">
        <f>COUNTA(B38:C39,E38,H38)</f>
        <v>0</v>
      </c>
      <c r="J38" s="106">
        <f>IF(I38=6,1,0)</f>
        <v>0</v>
      </c>
      <c r="K38" s="155"/>
    </row>
    <row r="39" spans="1:11" ht="30" customHeight="1" x14ac:dyDescent="0.35">
      <c r="A39" s="157"/>
      <c r="B39" s="14"/>
      <c r="C39" s="14"/>
      <c r="D39" s="169"/>
      <c r="E39" s="161"/>
      <c r="F39" s="163"/>
      <c r="G39" s="167"/>
      <c r="H39" s="165"/>
      <c r="K39" s="155"/>
    </row>
    <row r="40" spans="1:11" ht="17.25" customHeight="1" x14ac:dyDescent="0.35">
      <c r="A40" s="156">
        <v>16</v>
      </c>
      <c r="B40" s="15"/>
      <c r="C40" s="15"/>
      <c r="D40" s="168"/>
      <c r="E40" s="160"/>
      <c r="F40" s="162" t="str">
        <f>IF(E40="","",DATEDIF(E40,$F$8,"Y"))</f>
        <v/>
      </c>
      <c r="G40" s="158" t="str">
        <f>IF(E40="","",IF(AND(F40&gt;=6,F40&lt;=10),"10才以下",IF(AND(F40&gt;=11,F40&lt;=12),"11-12才",IF(AND(F40&gt;=13,F40&lt;=15),"13-15才","エラー：生年月日を確認"))))</f>
        <v/>
      </c>
      <c r="H40" s="164"/>
      <c r="I40" s="33">
        <f>COUNTA(B40:C41,E40,H40)</f>
        <v>0</v>
      </c>
      <c r="J40" s="106">
        <f>IF(I40=6,1,0)</f>
        <v>0</v>
      </c>
      <c r="K40" s="155"/>
    </row>
    <row r="41" spans="1:11" ht="30" customHeight="1" x14ac:dyDescent="0.35">
      <c r="A41" s="157"/>
      <c r="B41" s="14"/>
      <c r="C41" s="14"/>
      <c r="D41" s="169"/>
      <c r="E41" s="161"/>
      <c r="F41" s="163"/>
      <c r="G41" s="159"/>
      <c r="H41" s="165"/>
      <c r="K41" s="155"/>
    </row>
    <row r="42" spans="1:11" ht="17.25" customHeight="1" x14ac:dyDescent="0.35">
      <c r="A42" s="156">
        <v>17</v>
      </c>
      <c r="B42" s="15"/>
      <c r="C42" s="15"/>
      <c r="D42" s="168"/>
      <c r="E42" s="160"/>
      <c r="F42" s="162" t="str">
        <f>IF(E42="","",DATEDIF(E42,$F$8,"Y"))</f>
        <v/>
      </c>
      <c r="G42" s="166" t="str">
        <f>IF(E42="","",IF(AND(F42&gt;=6,F42&lt;=10),"10才以下",IF(AND(F42&gt;=11,F42&lt;=12),"11-12才",IF(AND(F42&gt;=13,F42&lt;=15),"13-15才","エラー：生年月日を確認"))))</f>
        <v/>
      </c>
      <c r="H42" s="164"/>
      <c r="I42" s="33">
        <f>COUNTA(B42:C43,E42,H42)</f>
        <v>0</v>
      </c>
      <c r="J42" s="106">
        <f>IF(I42=6,1,0)</f>
        <v>0</v>
      </c>
      <c r="K42" s="155"/>
    </row>
    <row r="43" spans="1:11" ht="30" customHeight="1" x14ac:dyDescent="0.35">
      <c r="A43" s="157"/>
      <c r="B43" s="14"/>
      <c r="C43" s="14"/>
      <c r="D43" s="169"/>
      <c r="E43" s="161"/>
      <c r="F43" s="163"/>
      <c r="G43" s="167"/>
      <c r="H43" s="165"/>
      <c r="K43" s="155"/>
    </row>
    <row r="44" spans="1:11" ht="17.25" customHeight="1" x14ac:dyDescent="0.35">
      <c r="A44" s="156">
        <v>18</v>
      </c>
      <c r="B44" s="15"/>
      <c r="C44" s="15"/>
      <c r="D44" s="168"/>
      <c r="E44" s="160"/>
      <c r="F44" s="162" t="str">
        <f>IF(E44="","",DATEDIF(E44,$F$8,"Y"))</f>
        <v/>
      </c>
      <c r="G44" s="158" t="str">
        <f>IF(E44="","",IF(AND(F44&gt;=6,F44&lt;=10),"10才以下",IF(AND(F44&gt;=11,F44&lt;=12),"11-12才",IF(AND(F44&gt;=13,F44&lt;=15),"13-15才","エラー：生年月日を確認"))))</f>
        <v/>
      </c>
      <c r="H44" s="164"/>
      <c r="I44" s="33">
        <f>COUNTA(B44:C45,E44,H44)</f>
        <v>0</v>
      </c>
      <c r="J44" s="106">
        <f>IF(I44=6,1,0)</f>
        <v>0</v>
      </c>
      <c r="K44" s="155"/>
    </row>
    <row r="45" spans="1:11" ht="30" customHeight="1" x14ac:dyDescent="0.35">
      <c r="A45" s="157"/>
      <c r="B45" s="14"/>
      <c r="C45" s="14"/>
      <c r="D45" s="169"/>
      <c r="E45" s="161"/>
      <c r="F45" s="163"/>
      <c r="G45" s="159"/>
      <c r="H45" s="165"/>
      <c r="K45" s="155"/>
    </row>
    <row r="46" spans="1:11" ht="17.25" customHeight="1" x14ac:dyDescent="0.35">
      <c r="A46" s="156">
        <v>19</v>
      </c>
      <c r="B46" s="15"/>
      <c r="C46" s="15"/>
      <c r="D46" s="168"/>
      <c r="E46" s="160"/>
      <c r="F46" s="162" t="str">
        <f>IF(E46="","",DATEDIF(E46,$F$8,"Y"))</f>
        <v/>
      </c>
      <c r="G46" s="166" t="str">
        <f>IF(E46="","",IF(AND(F46&gt;=6,F46&lt;=10),"10才以下",IF(AND(F46&gt;=11,F46&lt;=12),"11-12才",IF(AND(F46&gt;=13,F46&lt;=15),"13-15才","エラー：生年月日を確認"))))</f>
        <v/>
      </c>
      <c r="H46" s="164"/>
      <c r="I46" s="33">
        <f>COUNTA(B46:C47,E46,H46)</f>
        <v>0</v>
      </c>
      <c r="J46" s="106">
        <f>IF(I46=6,1,0)</f>
        <v>0</v>
      </c>
      <c r="K46" s="155"/>
    </row>
    <row r="47" spans="1:11" ht="30" customHeight="1" x14ac:dyDescent="0.35">
      <c r="A47" s="157"/>
      <c r="B47" s="14"/>
      <c r="C47" s="14"/>
      <c r="D47" s="169"/>
      <c r="E47" s="161"/>
      <c r="F47" s="163"/>
      <c r="G47" s="167"/>
      <c r="H47" s="165"/>
      <c r="K47" s="155"/>
    </row>
    <row r="48" spans="1:11" ht="17.25" customHeight="1" x14ac:dyDescent="0.35">
      <c r="A48" s="156">
        <v>20</v>
      </c>
      <c r="B48" s="15"/>
      <c r="C48" s="15"/>
      <c r="D48" s="168"/>
      <c r="E48" s="160"/>
      <c r="F48" s="162" t="str">
        <f>IF(E48="","",DATEDIF(E48,$F$8,"Y"))</f>
        <v/>
      </c>
      <c r="G48" s="158" t="str">
        <f>IF(E48="","",IF(AND(F48&gt;=6,F48&lt;=10),"10才以下",IF(AND(F48&gt;=11,F48&lt;=12),"11-12才",IF(AND(F48&gt;=13,F48&lt;=15),"13-15才","エラー：生年月日を確認"))))</f>
        <v/>
      </c>
      <c r="H48" s="164"/>
      <c r="I48" s="33">
        <f>COUNTA(B48:C49,E48,H48)</f>
        <v>0</v>
      </c>
      <c r="J48" s="106">
        <f>IF(I48=6,1,0)</f>
        <v>0</v>
      </c>
      <c r="K48" s="155"/>
    </row>
    <row r="49" spans="1:11" ht="30" customHeight="1" x14ac:dyDescent="0.35">
      <c r="A49" s="157"/>
      <c r="B49" s="14"/>
      <c r="C49" s="14"/>
      <c r="D49" s="169"/>
      <c r="E49" s="161"/>
      <c r="F49" s="163"/>
      <c r="G49" s="159"/>
      <c r="H49" s="165"/>
      <c r="K49" s="155"/>
    </row>
    <row r="50" spans="1:11" ht="17.25" customHeight="1" x14ac:dyDescent="0.35">
      <c r="A50" s="156">
        <v>21</v>
      </c>
      <c r="B50" s="15"/>
      <c r="C50" s="15"/>
      <c r="D50" s="168"/>
      <c r="E50" s="160"/>
      <c r="F50" s="162" t="str">
        <f>IF(E50="","",DATEDIF(E50,$F$8,"Y"))</f>
        <v/>
      </c>
      <c r="G50" s="166" t="str">
        <f>IF(E50="","",IF(AND(F50&gt;=6,F50&lt;=10),"10才以下",IF(AND(F50&gt;=11,F50&lt;=12),"11-12才",IF(AND(F50&gt;=13,F50&lt;=15),"13-15才","エラー：生年月日を確認"))))</f>
        <v/>
      </c>
      <c r="H50" s="164"/>
      <c r="I50" s="33">
        <f>COUNTA(B50:C51,E50,H50)</f>
        <v>0</v>
      </c>
      <c r="J50" s="106">
        <f>IF(I50=6,1,0)</f>
        <v>0</v>
      </c>
      <c r="K50" s="155"/>
    </row>
    <row r="51" spans="1:11" ht="30" customHeight="1" x14ac:dyDescent="0.35">
      <c r="A51" s="157"/>
      <c r="B51" s="14"/>
      <c r="C51" s="14"/>
      <c r="D51" s="169"/>
      <c r="E51" s="161"/>
      <c r="F51" s="163"/>
      <c r="G51" s="167"/>
      <c r="H51" s="165"/>
      <c r="K51" s="155"/>
    </row>
    <row r="52" spans="1:11" ht="17.25" customHeight="1" x14ac:dyDescent="0.35">
      <c r="A52" s="156">
        <v>22</v>
      </c>
      <c r="B52" s="15"/>
      <c r="C52" s="15"/>
      <c r="D52" s="168"/>
      <c r="E52" s="160"/>
      <c r="F52" s="162" t="str">
        <f>IF(E52="","",DATEDIF(E52,$F$8,"Y"))</f>
        <v/>
      </c>
      <c r="G52" s="158" t="str">
        <f>IF(E52="","",IF(AND(F52&gt;=6,F52&lt;=10),"10才以下",IF(AND(F52&gt;=11,F52&lt;=12),"11-12才",IF(AND(F52&gt;=13,F52&lt;=15),"13-15才","エラー：生年月日を確認"))))</f>
        <v/>
      </c>
      <c r="H52" s="164"/>
      <c r="I52" s="33">
        <f>COUNTA(B52:C53,E52,H52)</f>
        <v>0</v>
      </c>
      <c r="J52" s="106">
        <f>IF(I52=6,1,0)</f>
        <v>0</v>
      </c>
      <c r="K52" s="155"/>
    </row>
    <row r="53" spans="1:11" ht="30" customHeight="1" x14ac:dyDescent="0.35">
      <c r="A53" s="157"/>
      <c r="B53" s="14"/>
      <c r="C53" s="14"/>
      <c r="D53" s="169"/>
      <c r="E53" s="161"/>
      <c r="F53" s="163"/>
      <c r="G53" s="159"/>
      <c r="H53" s="165"/>
      <c r="K53" s="155"/>
    </row>
    <row r="54" spans="1:11" ht="17.25" customHeight="1" x14ac:dyDescent="0.35">
      <c r="A54" s="156">
        <v>23</v>
      </c>
      <c r="B54" s="15"/>
      <c r="C54" s="15"/>
      <c r="D54" s="168"/>
      <c r="E54" s="160"/>
      <c r="F54" s="162" t="str">
        <f>IF(E54="","",DATEDIF(E54,$F$8,"Y"))</f>
        <v/>
      </c>
      <c r="G54" s="166" t="str">
        <f>IF(E54="","",IF(AND(F54&gt;=6,F54&lt;=10),"10才以下",IF(AND(F54&gt;=11,F54&lt;=12),"11-12才",IF(AND(F54&gt;=13,F54&lt;=15),"13-15才","エラー：生年月日を確認"))))</f>
        <v/>
      </c>
      <c r="H54" s="164"/>
      <c r="I54" s="33">
        <f>COUNTA(B54:C55,E54,H54)</f>
        <v>0</v>
      </c>
      <c r="J54" s="106">
        <f>IF(I54=6,1,0)</f>
        <v>0</v>
      </c>
      <c r="K54" s="155"/>
    </row>
    <row r="55" spans="1:11" ht="30" customHeight="1" x14ac:dyDescent="0.35">
      <c r="A55" s="157"/>
      <c r="B55" s="14"/>
      <c r="C55" s="14"/>
      <c r="D55" s="169"/>
      <c r="E55" s="161"/>
      <c r="F55" s="163"/>
      <c r="G55" s="167"/>
      <c r="H55" s="165"/>
      <c r="K55" s="155"/>
    </row>
    <row r="56" spans="1:11" ht="17.25" customHeight="1" x14ac:dyDescent="0.35">
      <c r="A56" s="156">
        <v>24</v>
      </c>
      <c r="B56" s="15"/>
      <c r="C56" s="15"/>
      <c r="D56" s="168"/>
      <c r="E56" s="160"/>
      <c r="F56" s="162" t="str">
        <f>IF(E56="","",DATEDIF(E56,$F$8,"Y"))</f>
        <v/>
      </c>
      <c r="G56" s="158" t="str">
        <f>IF(E56="","",IF(AND(F56&gt;=6,F56&lt;=10),"10才以下",IF(AND(F56&gt;=11,F56&lt;=12),"11-12才",IF(AND(F56&gt;=13,F56&lt;=15),"13-15才","エラー：生年月日を確認"))))</f>
        <v/>
      </c>
      <c r="H56" s="164"/>
      <c r="I56" s="33">
        <f>COUNTA(B56:C57,E56,H56)</f>
        <v>0</v>
      </c>
      <c r="J56" s="106">
        <f>IF(I56=6,1,0)</f>
        <v>0</v>
      </c>
      <c r="K56" s="155"/>
    </row>
    <row r="57" spans="1:11" ht="30" customHeight="1" x14ac:dyDescent="0.35">
      <c r="A57" s="157"/>
      <c r="B57" s="14"/>
      <c r="C57" s="14"/>
      <c r="D57" s="169"/>
      <c r="E57" s="161"/>
      <c r="F57" s="163"/>
      <c r="G57" s="159"/>
      <c r="H57" s="165"/>
      <c r="K57" s="155"/>
    </row>
    <row r="58" spans="1:11" ht="17.25" customHeight="1" x14ac:dyDescent="0.35">
      <c r="A58" s="156">
        <v>25</v>
      </c>
      <c r="B58" s="15"/>
      <c r="C58" s="15"/>
      <c r="D58" s="168"/>
      <c r="E58" s="160"/>
      <c r="F58" s="162" t="str">
        <f>IF(E58="","",DATEDIF(E58,$F$8,"Y"))</f>
        <v/>
      </c>
      <c r="G58" s="166" t="str">
        <f>IF(E58="","",IF(AND(F58&gt;=6,F58&lt;=10),"10才以下",IF(AND(F58&gt;=11,F58&lt;=12),"11-12才",IF(AND(F58&gt;=13,F58&lt;=15),"13-15才","エラー：生年月日を確認"))))</f>
        <v/>
      </c>
      <c r="H58" s="164"/>
      <c r="I58" s="33">
        <f>COUNTA(B58:C59,E58,H58)</f>
        <v>0</v>
      </c>
      <c r="J58" s="106">
        <f>IF(I58=6,1,0)</f>
        <v>0</v>
      </c>
      <c r="K58" s="155"/>
    </row>
    <row r="59" spans="1:11" ht="30" customHeight="1" x14ac:dyDescent="0.35">
      <c r="A59" s="157"/>
      <c r="B59" s="14"/>
      <c r="C59" s="14"/>
      <c r="D59" s="169"/>
      <c r="E59" s="161"/>
      <c r="F59" s="163"/>
      <c r="G59" s="167"/>
      <c r="H59" s="165"/>
      <c r="K59" s="155"/>
    </row>
    <row r="60" spans="1:11" ht="17.25" customHeight="1" x14ac:dyDescent="0.35">
      <c r="A60" s="156">
        <v>26</v>
      </c>
      <c r="B60" s="15"/>
      <c r="C60" s="15"/>
      <c r="D60" s="168"/>
      <c r="E60" s="160"/>
      <c r="F60" s="162" t="str">
        <f>IF(E60="","",DATEDIF(E60,$F$8,"Y"))</f>
        <v/>
      </c>
      <c r="G60" s="158" t="str">
        <f>IF(E60="","",IF(AND(F60&gt;=6,F60&lt;=10),"10才以下",IF(AND(F60&gt;=11,F60&lt;=12),"11-12才",IF(AND(F60&gt;=13,F60&lt;=15),"13-15才","エラー：生年月日を確認"))))</f>
        <v/>
      </c>
      <c r="H60" s="164"/>
      <c r="I60" s="33">
        <f>COUNTA(B60:C61,E60,H60)</f>
        <v>0</v>
      </c>
      <c r="J60" s="106">
        <f>IF(I60=6,1,0)</f>
        <v>0</v>
      </c>
      <c r="K60" s="155"/>
    </row>
    <row r="61" spans="1:11" ht="30" customHeight="1" x14ac:dyDescent="0.35">
      <c r="A61" s="157"/>
      <c r="B61" s="14"/>
      <c r="C61" s="14"/>
      <c r="D61" s="169"/>
      <c r="E61" s="161"/>
      <c r="F61" s="163"/>
      <c r="G61" s="159"/>
      <c r="H61" s="165"/>
      <c r="K61" s="155"/>
    </row>
    <row r="62" spans="1:11" ht="17.25" customHeight="1" x14ac:dyDescent="0.35">
      <c r="A62" s="156">
        <v>27</v>
      </c>
      <c r="B62" s="15"/>
      <c r="C62" s="15"/>
      <c r="D62" s="168"/>
      <c r="E62" s="160"/>
      <c r="F62" s="162" t="str">
        <f>IF(E62="","",DATEDIF(E62,$F$8,"Y"))</f>
        <v/>
      </c>
      <c r="G62" s="166" t="str">
        <f>IF(E62="","",IF(AND(F62&gt;=6,F62&lt;=10),"10才以下",IF(AND(F62&gt;=11,F62&lt;=12),"11-12才",IF(AND(F62&gt;=13,F62&lt;=15),"13-15才","エラー：生年月日を確認"))))</f>
        <v/>
      </c>
      <c r="H62" s="164"/>
      <c r="I62" s="33">
        <f>COUNTA(B62:C63,E62,H62)</f>
        <v>0</v>
      </c>
      <c r="J62" s="106">
        <f>IF(I62=6,1,0)</f>
        <v>0</v>
      </c>
      <c r="K62" s="155"/>
    </row>
    <row r="63" spans="1:11" ht="30" customHeight="1" x14ac:dyDescent="0.35">
      <c r="A63" s="157"/>
      <c r="B63" s="14"/>
      <c r="C63" s="14"/>
      <c r="D63" s="169"/>
      <c r="E63" s="161"/>
      <c r="F63" s="163"/>
      <c r="G63" s="167"/>
      <c r="H63" s="165"/>
      <c r="K63" s="155"/>
    </row>
    <row r="64" spans="1:11" ht="17.25" customHeight="1" x14ac:dyDescent="0.35">
      <c r="A64" s="156">
        <v>28</v>
      </c>
      <c r="B64" s="15"/>
      <c r="C64" s="15"/>
      <c r="D64" s="168"/>
      <c r="E64" s="160"/>
      <c r="F64" s="162" t="str">
        <f>IF(E64="","",DATEDIF(E64,$F$8,"Y"))</f>
        <v/>
      </c>
      <c r="G64" s="158" t="str">
        <f>IF(E64="","",IF(AND(F64&gt;=6,F64&lt;=10),"10才以下",IF(AND(F64&gt;=11,F64&lt;=12),"11-12才",IF(AND(F64&gt;=13,F64&lt;=15),"13-15才","エラー：生年月日を確認"))))</f>
        <v/>
      </c>
      <c r="H64" s="164"/>
      <c r="I64" s="33">
        <f>COUNTA(B64:C65,E64,H64)</f>
        <v>0</v>
      </c>
      <c r="J64" s="106">
        <f>IF(I64=6,1,0)</f>
        <v>0</v>
      </c>
      <c r="K64" s="155"/>
    </row>
    <row r="65" spans="1:11" ht="30" customHeight="1" x14ac:dyDescent="0.35">
      <c r="A65" s="157"/>
      <c r="B65" s="14"/>
      <c r="C65" s="14"/>
      <c r="D65" s="169"/>
      <c r="E65" s="161"/>
      <c r="F65" s="163"/>
      <c r="G65" s="159"/>
      <c r="H65" s="165"/>
      <c r="K65" s="155"/>
    </row>
    <row r="66" spans="1:11" ht="17.25" customHeight="1" x14ac:dyDescent="0.35">
      <c r="A66" s="156">
        <v>29</v>
      </c>
      <c r="B66" s="15"/>
      <c r="C66" s="15"/>
      <c r="D66" s="168"/>
      <c r="E66" s="160"/>
      <c r="F66" s="162" t="str">
        <f>IF(E66="","",DATEDIF(E66,$F$8,"Y"))</f>
        <v/>
      </c>
      <c r="G66" s="166" t="str">
        <f>IF(E66="","",IF(AND(F66&gt;=6,F66&lt;=10),"10才以下",IF(AND(F66&gt;=11,F66&lt;=12),"11-12才",IF(AND(F66&gt;=13,F66&lt;=15),"13-15才","エラー：生年月日を確認"))))</f>
        <v/>
      </c>
      <c r="H66" s="164"/>
      <c r="I66" s="33">
        <f>COUNTA(B66:C67,E66,H66)</f>
        <v>0</v>
      </c>
      <c r="J66" s="106">
        <f>IF(I66=6,1,0)</f>
        <v>0</v>
      </c>
      <c r="K66" s="155"/>
    </row>
    <row r="67" spans="1:11" ht="30" customHeight="1" x14ac:dyDescent="0.35">
      <c r="A67" s="157"/>
      <c r="B67" s="14"/>
      <c r="C67" s="14"/>
      <c r="D67" s="169"/>
      <c r="E67" s="161"/>
      <c r="F67" s="163"/>
      <c r="G67" s="167"/>
      <c r="H67" s="165"/>
      <c r="K67" s="155"/>
    </row>
    <row r="68" spans="1:11" ht="17.25" customHeight="1" x14ac:dyDescent="0.35">
      <c r="A68" s="156">
        <v>30</v>
      </c>
      <c r="B68" s="15"/>
      <c r="C68" s="15"/>
      <c r="D68" s="168"/>
      <c r="E68" s="160"/>
      <c r="F68" s="162" t="str">
        <f>IF(E68="","",DATEDIF(E68,$F$8,"Y"))</f>
        <v/>
      </c>
      <c r="G68" s="158" t="str">
        <f>IF(E68="","",IF(AND(F68&gt;=6,F68&lt;=10),"10才以下",IF(AND(F68&gt;=11,F68&lt;=12),"11-12才",IF(AND(F68&gt;=13,F68&lt;=15),"13-15才","エラー：生年月日を確認"))))</f>
        <v/>
      </c>
      <c r="H68" s="164"/>
      <c r="I68" s="33">
        <f>COUNTA(B68:C69,E68,H68)</f>
        <v>0</v>
      </c>
      <c r="J68" s="106">
        <f>IF(I68=6,1,0)</f>
        <v>0</v>
      </c>
      <c r="K68" s="155"/>
    </row>
    <row r="69" spans="1:11" ht="30" customHeight="1" x14ac:dyDescent="0.35">
      <c r="A69" s="157"/>
      <c r="B69" s="14"/>
      <c r="C69" s="14"/>
      <c r="D69" s="169"/>
      <c r="E69" s="161"/>
      <c r="F69" s="163"/>
      <c r="G69" s="159"/>
      <c r="H69" s="165"/>
      <c r="K69" s="155"/>
    </row>
  </sheetData>
  <sheetProtection algorithmName="SHA-512" hashValue="dP7MD4iQBNQEo3ZL3NH00IV3cjWHTQQ0sv6+ecQvm9ZRJXptE4TpAALvASmkMF+2f6Fus7azjalBDpA1SOEgkw==" saltValue="UmTfTktcYQmnog5kqlvXuQ==" spinCount="100000" sheet="1" objects="1" scenarios="1" selectLockedCells="1"/>
  <mergeCells count="218">
    <mergeCell ref="K68:K69"/>
    <mergeCell ref="A66:A67"/>
    <mergeCell ref="D66:D67"/>
    <mergeCell ref="H64:H65"/>
    <mergeCell ref="K64:K65"/>
    <mergeCell ref="A62:A63"/>
    <mergeCell ref="D62:D63"/>
    <mergeCell ref="E62:E63"/>
    <mergeCell ref="F62:F63"/>
    <mergeCell ref="G62:G63"/>
    <mergeCell ref="A68:A69"/>
    <mergeCell ref="D68:D69"/>
    <mergeCell ref="E68:E69"/>
    <mergeCell ref="F68:F69"/>
    <mergeCell ref="G68:G69"/>
    <mergeCell ref="H68:H69"/>
    <mergeCell ref="A64:A65"/>
    <mergeCell ref="D64:D65"/>
    <mergeCell ref="E64:E65"/>
    <mergeCell ref="F64:F65"/>
    <mergeCell ref="G64:G65"/>
    <mergeCell ref="K66:K67"/>
    <mergeCell ref="H62:H63"/>
    <mergeCell ref="E66:E67"/>
    <mergeCell ref="F66:F67"/>
    <mergeCell ref="G66:G67"/>
    <mergeCell ref="H66:H67"/>
    <mergeCell ref="K62:K63"/>
    <mergeCell ref="K60:K61"/>
    <mergeCell ref="A58:A59"/>
    <mergeCell ref="D58:D59"/>
    <mergeCell ref="H56:H57"/>
    <mergeCell ref="K56:K57"/>
    <mergeCell ref="H60:H61"/>
    <mergeCell ref="K58:K59"/>
    <mergeCell ref="A60:A61"/>
    <mergeCell ref="D60:D61"/>
    <mergeCell ref="E60:E61"/>
    <mergeCell ref="F60:F61"/>
    <mergeCell ref="G60:G61"/>
    <mergeCell ref="A56:A57"/>
    <mergeCell ref="D56:D57"/>
    <mergeCell ref="E56:E57"/>
    <mergeCell ref="F56:F57"/>
    <mergeCell ref="G56:G57"/>
    <mergeCell ref="H54:H55"/>
    <mergeCell ref="E58:E59"/>
    <mergeCell ref="F58:F59"/>
    <mergeCell ref="G58:G59"/>
    <mergeCell ref="H58:H59"/>
    <mergeCell ref="K54:K55"/>
    <mergeCell ref="K52:K53"/>
    <mergeCell ref="A50:A51"/>
    <mergeCell ref="D50:D51"/>
    <mergeCell ref="A54:A55"/>
    <mergeCell ref="D54:D55"/>
    <mergeCell ref="E54:E55"/>
    <mergeCell ref="F54:F55"/>
    <mergeCell ref="G54:G55"/>
    <mergeCell ref="H48:H49"/>
    <mergeCell ref="K48:K49"/>
    <mergeCell ref="A46:A47"/>
    <mergeCell ref="D46:D47"/>
    <mergeCell ref="E46:E47"/>
    <mergeCell ref="F46:F47"/>
    <mergeCell ref="G46:G47"/>
    <mergeCell ref="A52:A53"/>
    <mergeCell ref="D52:D53"/>
    <mergeCell ref="E52:E53"/>
    <mergeCell ref="F52:F53"/>
    <mergeCell ref="G52:G53"/>
    <mergeCell ref="H52:H53"/>
    <mergeCell ref="A48:A49"/>
    <mergeCell ref="D48:D49"/>
    <mergeCell ref="E48:E49"/>
    <mergeCell ref="F48:F49"/>
    <mergeCell ref="G48:G49"/>
    <mergeCell ref="K50:K51"/>
    <mergeCell ref="H46:H47"/>
    <mergeCell ref="E50:E51"/>
    <mergeCell ref="F50:F51"/>
    <mergeCell ref="G50:G51"/>
    <mergeCell ref="H50:H51"/>
    <mergeCell ref="K46:K47"/>
    <mergeCell ref="K44:K45"/>
    <mergeCell ref="A42:A43"/>
    <mergeCell ref="D42:D43"/>
    <mergeCell ref="H40:H41"/>
    <mergeCell ref="K40:K41"/>
    <mergeCell ref="A38:A39"/>
    <mergeCell ref="D38:D39"/>
    <mergeCell ref="E38:E39"/>
    <mergeCell ref="F38:F39"/>
    <mergeCell ref="G38:G39"/>
    <mergeCell ref="A44:A45"/>
    <mergeCell ref="D44:D45"/>
    <mergeCell ref="E44:E45"/>
    <mergeCell ref="F44:F45"/>
    <mergeCell ref="G44:G45"/>
    <mergeCell ref="H44:H45"/>
    <mergeCell ref="A40:A41"/>
    <mergeCell ref="D40:D41"/>
    <mergeCell ref="E40:E41"/>
    <mergeCell ref="F40:F41"/>
    <mergeCell ref="G40:G41"/>
    <mergeCell ref="K42:K43"/>
    <mergeCell ref="H38:H39"/>
    <mergeCell ref="E42:E43"/>
    <mergeCell ref="F42:F43"/>
    <mergeCell ref="G42:G43"/>
    <mergeCell ref="H42:H43"/>
    <mergeCell ref="K38:K39"/>
    <mergeCell ref="K36:K37"/>
    <mergeCell ref="A34:A35"/>
    <mergeCell ref="D34:D35"/>
    <mergeCell ref="H32:H33"/>
    <mergeCell ref="K32:K33"/>
    <mergeCell ref="H36:H37"/>
    <mergeCell ref="K34:K35"/>
    <mergeCell ref="A36:A37"/>
    <mergeCell ref="D36:D37"/>
    <mergeCell ref="E36:E37"/>
    <mergeCell ref="F36:F37"/>
    <mergeCell ref="G36:G37"/>
    <mergeCell ref="A32:A33"/>
    <mergeCell ref="D32:D33"/>
    <mergeCell ref="E32:E33"/>
    <mergeCell ref="F32:F33"/>
    <mergeCell ref="G32:G33"/>
    <mergeCell ref="H30:H31"/>
    <mergeCell ref="E34:E35"/>
    <mergeCell ref="F34:F35"/>
    <mergeCell ref="G34:G35"/>
    <mergeCell ref="H34:H35"/>
    <mergeCell ref="K30:K31"/>
    <mergeCell ref="K28:K29"/>
    <mergeCell ref="A26:A27"/>
    <mergeCell ref="D26:D27"/>
    <mergeCell ref="A30:A31"/>
    <mergeCell ref="D30:D31"/>
    <mergeCell ref="E30:E31"/>
    <mergeCell ref="F30:F31"/>
    <mergeCell ref="G30:G31"/>
    <mergeCell ref="H24:H25"/>
    <mergeCell ref="K24:K25"/>
    <mergeCell ref="A22:A23"/>
    <mergeCell ref="D22:D23"/>
    <mergeCell ref="E22:E23"/>
    <mergeCell ref="F22:F23"/>
    <mergeCell ref="G22:G23"/>
    <mergeCell ref="A28:A29"/>
    <mergeCell ref="D28:D29"/>
    <mergeCell ref="E28:E29"/>
    <mergeCell ref="F28:F29"/>
    <mergeCell ref="G28:G29"/>
    <mergeCell ref="H28:H29"/>
    <mergeCell ref="A24:A25"/>
    <mergeCell ref="D24:D25"/>
    <mergeCell ref="E24:E25"/>
    <mergeCell ref="F24:F25"/>
    <mergeCell ref="G24:G25"/>
    <mergeCell ref="K26:K27"/>
    <mergeCell ref="H22:H23"/>
    <mergeCell ref="E26:E27"/>
    <mergeCell ref="F26:F27"/>
    <mergeCell ref="G26:G27"/>
    <mergeCell ref="H26:H27"/>
    <mergeCell ref="K22:K23"/>
    <mergeCell ref="K20:K21"/>
    <mergeCell ref="A18:A19"/>
    <mergeCell ref="D18:D19"/>
    <mergeCell ref="H16:H17"/>
    <mergeCell ref="K16:K17"/>
    <mergeCell ref="A14:A15"/>
    <mergeCell ref="D14:D15"/>
    <mergeCell ref="E14:E15"/>
    <mergeCell ref="F14:F15"/>
    <mergeCell ref="G14:G15"/>
    <mergeCell ref="A20:A21"/>
    <mergeCell ref="D20:D21"/>
    <mergeCell ref="E20:E21"/>
    <mergeCell ref="F20:F21"/>
    <mergeCell ref="G20:G21"/>
    <mergeCell ref="H20:H21"/>
    <mergeCell ref="A16:A17"/>
    <mergeCell ref="D16:D17"/>
    <mergeCell ref="E16:E17"/>
    <mergeCell ref="F16:F17"/>
    <mergeCell ref="G16:G17"/>
    <mergeCell ref="K18:K19"/>
    <mergeCell ref="H14:H15"/>
    <mergeCell ref="K14:K15"/>
    <mergeCell ref="K10:K11"/>
    <mergeCell ref="L10:L11"/>
    <mergeCell ref="M10:M11"/>
    <mergeCell ref="A12:A13"/>
    <mergeCell ref="D12:D13"/>
    <mergeCell ref="E12:E13"/>
    <mergeCell ref="F12:F13"/>
    <mergeCell ref="G12:G13"/>
    <mergeCell ref="H12:H13"/>
    <mergeCell ref="K12:K13"/>
    <mergeCell ref="A10:A11"/>
    <mergeCell ref="D10:D11"/>
    <mergeCell ref="E10:E11"/>
    <mergeCell ref="F10:F11"/>
    <mergeCell ref="G10:G11"/>
    <mergeCell ref="H10:H11"/>
    <mergeCell ref="A1:H1"/>
    <mergeCell ref="A7:H7"/>
    <mergeCell ref="A8:A9"/>
    <mergeCell ref="B8:C9"/>
    <mergeCell ref="G8:G9"/>
    <mergeCell ref="H8:H9"/>
    <mergeCell ref="E18:E19"/>
    <mergeCell ref="F18:F19"/>
    <mergeCell ref="G18:G19"/>
    <mergeCell ref="H18:H19"/>
  </mergeCells>
  <phoneticPr fontId="2"/>
  <dataValidations count="4">
    <dataValidation type="list" allowBlank="1" showInputMessage="1" showErrorMessage="1" sqref="D10:D69">
      <formula1>"10才以下,11-12才,13-15才"</formula1>
    </dataValidation>
    <dataValidation type="textLength" allowBlank="1" showInputMessage="1" showErrorMessage="1" error="選手登録番号は6ケタです。ご確認の上入力してください。" promptTitle="選手登録番号" prompt="6から始まる6ケタの登録番号を入力してください。" sqref="H10:H69">
      <formula1>6</formula1>
      <formula2>6</formula2>
    </dataValidation>
    <dataValidation imeMode="fullKatakana" allowBlank="1" showInputMessage="1" showErrorMessage="1" sqref="B10:C10 B14:C14 B12:C12 B16:C16 B18:C18 B20:C20 B22:C22 B24:C24 B26:C26 B28:C28 B30:C30 B32:C32 B34:C34 B36:C36 B38:C38 B40:C40 B42:C42 B44:C44 B46:C46 B48:C48 B50:C50 B52:C52 B54:C54 B56:C56 B58:C58 B60:C60 B62:C62 B64:C64 B66:C66 B68:C68"/>
    <dataValidation imeMode="halfAlpha" allowBlank="1" showInputMessage="1" showErrorMessage="1" sqref="E10:E69"/>
  </dataValidations>
  <printOptions horizontalCentered="1"/>
  <pageMargins left="0.36180555555555555" right="0.19652777777777777" top="0.22152777777777777" bottom="0.29097222222222224" header="0.51180555555555551" footer="0.51180555555555551"/>
  <pageSetup paperSize="9" scale="91"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sheetPr>
  <dimension ref="A1:K68"/>
  <sheetViews>
    <sheetView showGridLines="0" workbookViewId="0">
      <selection activeCell="B9" sqref="B9"/>
    </sheetView>
  </sheetViews>
  <sheetFormatPr baseColWidth="10" defaultColWidth="8.83203125" defaultRowHeight="19" x14ac:dyDescent="0.35"/>
  <cols>
    <col min="1" max="1" width="4.33203125" style="10" customWidth="1"/>
    <col min="2" max="3" width="14.1640625" style="10" customWidth="1"/>
    <col min="4" max="4" width="34.5" style="10" customWidth="1"/>
    <col min="5" max="5" width="16.6640625" style="13" bestFit="1" customWidth="1"/>
    <col min="6" max="7" width="14.1640625" style="10" customWidth="1"/>
    <col min="8" max="8" width="14.1640625" style="81" customWidth="1"/>
    <col min="9" max="9" width="15.6640625" style="33" customWidth="1"/>
    <col min="10" max="10" width="7.6640625" style="33" customWidth="1"/>
    <col min="11" max="11" width="8.83203125" style="33" customWidth="1"/>
    <col min="12" max="16384" width="8.83203125" style="10"/>
  </cols>
  <sheetData>
    <row r="1" spans="1:11" ht="29.25" customHeight="1" x14ac:dyDescent="0.35">
      <c r="A1" s="179">
        <f>所属団体情報!$D$7</f>
        <v>0</v>
      </c>
      <c r="B1" s="179"/>
      <c r="C1" s="179"/>
      <c r="D1" s="179"/>
      <c r="E1" s="179"/>
      <c r="F1" s="179"/>
      <c r="G1" s="179"/>
      <c r="H1" s="179"/>
    </row>
    <row r="2" spans="1:11" ht="8.25" customHeight="1" thickBot="1" x14ac:dyDescent="0.4">
      <c r="A2" s="30"/>
      <c r="B2" s="30"/>
      <c r="C2" s="30"/>
      <c r="D2" s="30"/>
      <c r="E2" s="30"/>
      <c r="F2" s="30"/>
      <c r="G2" s="30"/>
      <c r="H2" s="78"/>
    </row>
    <row r="3" spans="1:11" ht="15" customHeight="1" x14ac:dyDescent="0.35">
      <c r="A3" s="30"/>
      <c r="B3" s="30"/>
      <c r="C3" s="30"/>
      <c r="D3" s="30"/>
      <c r="E3" s="73"/>
      <c r="F3" s="70" t="s">
        <v>74</v>
      </c>
      <c r="G3" s="71" t="s">
        <v>75</v>
      </c>
      <c r="H3" s="79" t="s">
        <v>89</v>
      </c>
    </row>
    <row r="4" spans="1:11" ht="15" customHeight="1" thickBot="1" x14ac:dyDescent="0.4">
      <c r="A4" s="30"/>
      <c r="B4" s="30"/>
      <c r="C4" s="30"/>
      <c r="D4" s="30"/>
      <c r="E4" s="74"/>
      <c r="F4" s="84">
        <f>SUMIF($G$9:$G$68,F3,$K$9:$K$68)</f>
        <v>0</v>
      </c>
      <c r="G4" s="85">
        <f>SUMIF($G$9:$G$68,G3,$K$9:$K$68)</f>
        <v>0</v>
      </c>
      <c r="H4" s="87">
        <f>SUMIF($G$9:$G$68,H3,$K$9:$K$68)</f>
        <v>0</v>
      </c>
    </row>
    <row r="5" spans="1:11" ht="22.5" customHeight="1" x14ac:dyDescent="0.35">
      <c r="A5" s="21"/>
      <c r="B5" s="12"/>
      <c r="C5" s="12"/>
      <c r="D5" s="12"/>
      <c r="E5" s="32"/>
      <c r="F5" s="32" t="s">
        <v>71</v>
      </c>
      <c r="G5" s="12"/>
      <c r="H5" s="80"/>
      <c r="I5" s="103"/>
      <c r="J5" s="103"/>
    </row>
    <row r="6" spans="1:11" ht="26" customHeight="1" x14ac:dyDescent="0.35">
      <c r="A6" s="212" t="s">
        <v>114</v>
      </c>
      <c r="B6" s="213"/>
      <c r="C6" s="213"/>
      <c r="D6" s="213"/>
      <c r="E6" s="213"/>
      <c r="F6" s="213"/>
      <c r="G6" s="213"/>
      <c r="H6" s="213"/>
      <c r="I6" s="104"/>
      <c r="J6" s="105"/>
      <c r="K6" s="105"/>
    </row>
    <row r="7" spans="1:11" ht="18" customHeight="1" x14ac:dyDescent="0.35">
      <c r="A7" s="182" t="s">
        <v>0</v>
      </c>
      <c r="B7" s="184" t="s">
        <v>1</v>
      </c>
      <c r="C7" s="185"/>
      <c r="D7" s="210" t="s">
        <v>113</v>
      </c>
      <c r="E7" s="29" t="s">
        <v>38</v>
      </c>
      <c r="F7" s="37">
        <v>42735</v>
      </c>
      <c r="G7" s="188" t="s">
        <v>76</v>
      </c>
      <c r="H7" s="209" t="s">
        <v>2</v>
      </c>
    </row>
    <row r="8" spans="1:11" ht="18" customHeight="1" thickBot="1" x14ac:dyDescent="0.4">
      <c r="A8" s="182"/>
      <c r="B8" s="184"/>
      <c r="C8" s="185"/>
      <c r="D8" s="208"/>
      <c r="E8" s="29" t="s">
        <v>70</v>
      </c>
      <c r="F8" s="39" t="s">
        <v>39</v>
      </c>
      <c r="G8" s="208"/>
      <c r="H8" s="209"/>
    </row>
    <row r="9" spans="1:11" s="16" customFormat="1" ht="17.25" customHeight="1" x14ac:dyDescent="0.35">
      <c r="A9" s="202">
        <v>1</v>
      </c>
      <c r="B9" s="97"/>
      <c r="C9" s="97"/>
      <c r="D9" s="200"/>
      <c r="E9" s="196"/>
      <c r="F9" s="197" t="str">
        <f>IF(E9="","",DATEDIF(E9,$F$7,"Y"))</f>
        <v/>
      </c>
      <c r="G9" s="205" t="str">
        <f>IF(OR(E9="",E11=""),"",IF(AND(I9&gt;=6,I9&lt;=10),"10才以下",IF(AND(I9&gt;=11,I9&lt;=12),"11-12才",IF(AND(I9&gt;=13,I9&lt;=15),"13-15才","エラー: 生年月日を確認"))))</f>
        <v/>
      </c>
      <c r="H9" s="198"/>
      <c r="I9" s="211" t="str">
        <f>IF(OR(F9&lt;=5,F11&lt;=5),"1",IF(F9&gt;F11,F9,F11))</f>
        <v/>
      </c>
      <c r="J9" s="33">
        <f>COUNTA(B9:E12,H9:H12)</f>
        <v>0</v>
      </c>
      <c r="K9" s="106">
        <f>IF(J9=14,1,0)</f>
        <v>0</v>
      </c>
    </row>
    <row r="10" spans="1:11" ht="30" customHeight="1" x14ac:dyDescent="0.35">
      <c r="A10" s="203"/>
      <c r="B10" s="14"/>
      <c r="C10" s="14"/>
      <c r="D10" s="169"/>
      <c r="E10" s="161"/>
      <c r="F10" s="177"/>
      <c r="G10" s="206"/>
      <c r="H10" s="199"/>
      <c r="I10" s="211"/>
    </row>
    <row r="11" spans="1:11" ht="17.25" customHeight="1" x14ac:dyDescent="0.35">
      <c r="A11" s="203"/>
      <c r="B11" s="15"/>
      <c r="C11" s="15"/>
      <c r="D11" s="168"/>
      <c r="E11" s="160"/>
      <c r="F11" s="162" t="str">
        <f>IF(E11="","",DATEDIF(E11,$F$7,"Y"))</f>
        <v/>
      </c>
      <c r="G11" s="206"/>
      <c r="H11" s="194"/>
      <c r="I11" s="211"/>
      <c r="K11" s="106"/>
    </row>
    <row r="12" spans="1:11" ht="30" customHeight="1" thickBot="1" x14ac:dyDescent="0.4">
      <c r="A12" s="204"/>
      <c r="B12" s="98"/>
      <c r="C12" s="98"/>
      <c r="D12" s="201"/>
      <c r="E12" s="192"/>
      <c r="F12" s="193"/>
      <c r="G12" s="207"/>
      <c r="H12" s="195"/>
      <c r="I12" s="211"/>
    </row>
    <row r="13" spans="1:11" ht="17.25" customHeight="1" x14ac:dyDescent="0.35">
      <c r="A13" s="202">
        <v>2</v>
      </c>
      <c r="B13" s="15"/>
      <c r="C13" s="15"/>
      <c r="D13" s="200"/>
      <c r="E13" s="196"/>
      <c r="F13" s="197" t="str">
        <f>IF(E13="","",DATEDIF(E13,$F$7,"Y"))</f>
        <v/>
      </c>
      <c r="G13" s="205" t="str">
        <f>IF(OR(E13="",E15=""),"",IF(AND(I13&gt;=6,I13&lt;=10),"10才以下",IF(AND(I13&gt;=11,I13&lt;=12),"11-12才",IF(AND(I13&gt;=13,I13&lt;=15),"13-15才","エラー: 生年月日を確認"))))</f>
        <v/>
      </c>
      <c r="H13" s="198"/>
      <c r="I13" s="211" t="str">
        <f>IF(OR(F13&lt;=5,F15&lt;=5),"1",IF(F13&gt;F15,F13,F15))</f>
        <v/>
      </c>
      <c r="J13" s="33">
        <f>COUNTA(B13:E16,H13:H16)</f>
        <v>0</v>
      </c>
      <c r="K13" s="106">
        <f t="shared" ref="K13" si="0">IF(J13=14,1,0)</f>
        <v>0</v>
      </c>
    </row>
    <row r="14" spans="1:11" ht="30" customHeight="1" x14ac:dyDescent="0.35">
      <c r="A14" s="203"/>
      <c r="B14" s="14"/>
      <c r="C14" s="14"/>
      <c r="D14" s="169"/>
      <c r="E14" s="161"/>
      <c r="F14" s="177"/>
      <c r="G14" s="206"/>
      <c r="H14" s="199"/>
      <c r="I14" s="211"/>
    </row>
    <row r="15" spans="1:11" ht="17.25" customHeight="1" x14ac:dyDescent="0.35">
      <c r="A15" s="203"/>
      <c r="B15" s="15"/>
      <c r="C15" s="15"/>
      <c r="D15" s="168"/>
      <c r="E15" s="160"/>
      <c r="F15" s="162" t="str">
        <f>IF(E15="","",DATEDIF(E15,$F$7,"Y"))</f>
        <v/>
      </c>
      <c r="G15" s="206"/>
      <c r="H15" s="194"/>
      <c r="I15" s="211"/>
      <c r="K15" s="106"/>
    </row>
    <row r="16" spans="1:11" s="12" customFormat="1" ht="30" customHeight="1" thickBot="1" x14ac:dyDescent="0.4">
      <c r="A16" s="204"/>
      <c r="B16" s="98"/>
      <c r="C16" s="98"/>
      <c r="D16" s="201"/>
      <c r="E16" s="192"/>
      <c r="F16" s="193"/>
      <c r="G16" s="207"/>
      <c r="H16" s="195"/>
      <c r="I16" s="211"/>
      <c r="J16" s="33"/>
      <c r="K16" s="33"/>
    </row>
    <row r="17" spans="1:11" s="12" customFormat="1" ht="17.25" customHeight="1" x14ac:dyDescent="0.35">
      <c r="A17" s="202">
        <v>3</v>
      </c>
      <c r="B17" s="15"/>
      <c r="C17" s="15"/>
      <c r="D17" s="200"/>
      <c r="E17" s="196"/>
      <c r="F17" s="197" t="str">
        <f>IF(E17="","",DATEDIF(E17,$F$7,"Y"))</f>
        <v/>
      </c>
      <c r="G17" s="205" t="str">
        <f>IF(OR(E17="",E19=""),"",IF(AND(I17&gt;=6,I17&lt;=10),"10才以下",IF(AND(I17&gt;=11,I17&lt;=12),"11-12才",IF(AND(I17&gt;=13,I17&lt;=15),"13-15才","エラー: 生年月日を確認"))))</f>
        <v/>
      </c>
      <c r="H17" s="198"/>
      <c r="I17" s="211" t="str">
        <f>IF(OR(F17&lt;=5,F19&lt;=5),"1",IF(F17&gt;F19,F17,F19))</f>
        <v/>
      </c>
      <c r="J17" s="33">
        <f t="shared" ref="J17" si="1">COUNTA(B17:E20,H17:H20)</f>
        <v>0</v>
      </c>
      <c r="K17" s="106">
        <f t="shared" ref="K17" si="2">IF(J17=14,1,0)</f>
        <v>0</v>
      </c>
    </row>
    <row r="18" spans="1:11" s="12" customFormat="1" ht="30" customHeight="1" x14ac:dyDescent="0.35">
      <c r="A18" s="203"/>
      <c r="B18" s="14"/>
      <c r="C18" s="14"/>
      <c r="D18" s="169"/>
      <c r="E18" s="161"/>
      <c r="F18" s="177"/>
      <c r="G18" s="206"/>
      <c r="H18" s="199"/>
      <c r="I18" s="211"/>
      <c r="J18" s="33"/>
      <c r="K18" s="33"/>
    </row>
    <row r="19" spans="1:11" ht="17.25" customHeight="1" x14ac:dyDescent="0.35">
      <c r="A19" s="203"/>
      <c r="B19" s="15"/>
      <c r="C19" s="15"/>
      <c r="D19" s="168"/>
      <c r="E19" s="160"/>
      <c r="F19" s="162" t="str">
        <f>IF(E19="","",DATEDIF(E19,$F$7,"Y"))</f>
        <v/>
      </c>
      <c r="G19" s="206"/>
      <c r="H19" s="194"/>
      <c r="I19" s="211"/>
      <c r="K19" s="106"/>
    </row>
    <row r="20" spans="1:11" ht="30" customHeight="1" thickBot="1" x14ac:dyDescent="0.4">
      <c r="A20" s="204"/>
      <c r="B20" s="98"/>
      <c r="C20" s="98"/>
      <c r="D20" s="201"/>
      <c r="E20" s="192"/>
      <c r="F20" s="193"/>
      <c r="G20" s="207"/>
      <c r="H20" s="195"/>
      <c r="I20" s="211"/>
    </row>
    <row r="21" spans="1:11" ht="17.25" customHeight="1" x14ac:dyDescent="0.35">
      <c r="A21" s="202">
        <v>4</v>
      </c>
      <c r="B21" s="15"/>
      <c r="C21" s="15"/>
      <c r="D21" s="200"/>
      <c r="E21" s="196"/>
      <c r="F21" s="197" t="str">
        <f>IF(E21="","",DATEDIF(E21,$F$7,"Y"))</f>
        <v/>
      </c>
      <c r="G21" s="205" t="str">
        <f>IF(OR(E21="",E23=""),"",IF(AND(I21&gt;=6,I21&lt;=10),"10才以下",IF(AND(I21&gt;=11,I21&lt;=12),"11-12才",IF(AND(I21&gt;=13,I21&lt;=15),"13-15才","エラー: 生年月日を確認"))))</f>
        <v/>
      </c>
      <c r="H21" s="198"/>
      <c r="I21" s="211" t="str">
        <f>IF(OR(F21&lt;=5,F23&lt;=5),"1",IF(F21&gt;F23,F21,F23))</f>
        <v/>
      </c>
      <c r="J21" s="33">
        <f t="shared" ref="J21" si="3">COUNTA(B21:E24,H21:H24)</f>
        <v>0</v>
      </c>
      <c r="K21" s="106">
        <f t="shared" ref="K21" si="4">IF(J21=14,1,0)</f>
        <v>0</v>
      </c>
    </row>
    <row r="22" spans="1:11" ht="30" customHeight="1" x14ac:dyDescent="0.35">
      <c r="A22" s="203"/>
      <c r="B22" s="14"/>
      <c r="C22" s="14"/>
      <c r="D22" s="169"/>
      <c r="E22" s="161"/>
      <c r="F22" s="177"/>
      <c r="G22" s="206"/>
      <c r="H22" s="199"/>
      <c r="I22" s="211"/>
    </row>
    <row r="23" spans="1:11" ht="17.25" customHeight="1" x14ac:dyDescent="0.35">
      <c r="A23" s="203"/>
      <c r="B23" s="15"/>
      <c r="C23" s="15"/>
      <c r="D23" s="168"/>
      <c r="E23" s="160"/>
      <c r="F23" s="162" t="str">
        <f>IF(E23="","",DATEDIF(E23,$F$7,"Y"))</f>
        <v/>
      </c>
      <c r="G23" s="206"/>
      <c r="H23" s="194"/>
      <c r="I23" s="211"/>
      <c r="K23" s="106"/>
    </row>
    <row r="24" spans="1:11" ht="30" customHeight="1" thickBot="1" x14ac:dyDescent="0.4">
      <c r="A24" s="204"/>
      <c r="B24" s="98"/>
      <c r="C24" s="98"/>
      <c r="D24" s="201"/>
      <c r="E24" s="192"/>
      <c r="F24" s="193"/>
      <c r="G24" s="207"/>
      <c r="H24" s="195"/>
      <c r="I24" s="211"/>
    </row>
    <row r="25" spans="1:11" ht="17.25" customHeight="1" x14ac:dyDescent="0.35">
      <c r="A25" s="202">
        <v>5</v>
      </c>
      <c r="B25" s="15"/>
      <c r="C25" s="15"/>
      <c r="D25" s="200"/>
      <c r="E25" s="196"/>
      <c r="F25" s="197" t="str">
        <f>IF(E25="","",DATEDIF(E25,$F$7,"Y"))</f>
        <v/>
      </c>
      <c r="G25" s="205" t="str">
        <f>IF(OR(E25="",E27=""),"",IF(AND(I25&gt;=6,I25&lt;=10),"10才以下",IF(AND(I25&gt;=11,I25&lt;=12),"11-12才",IF(AND(I25&gt;=13,I25&lt;=15),"13-15才","エラー: 生年月日を確認"))))</f>
        <v/>
      </c>
      <c r="H25" s="198"/>
      <c r="I25" s="211" t="str">
        <f>IF(OR(F25&lt;=5,F27&lt;=5),"1",IF(F25&gt;F27,F25,F27))</f>
        <v/>
      </c>
      <c r="J25" s="33">
        <f t="shared" ref="J25" si="5">COUNTA(B25:E28,H25:H28)</f>
        <v>0</v>
      </c>
      <c r="K25" s="106">
        <f t="shared" ref="K25" si="6">IF(J25=14,1,0)</f>
        <v>0</v>
      </c>
    </row>
    <row r="26" spans="1:11" ht="30" customHeight="1" x14ac:dyDescent="0.35">
      <c r="A26" s="203"/>
      <c r="B26" s="14"/>
      <c r="C26" s="14"/>
      <c r="D26" s="169"/>
      <c r="E26" s="161"/>
      <c r="F26" s="177"/>
      <c r="G26" s="206"/>
      <c r="H26" s="199"/>
      <c r="I26" s="211"/>
    </row>
    <row r="27" spans="1:11" ht="17.25" customHeight="1" x14ac:dyDescent="0.35">
      <c r="A27" s="203"/>
      <c r="B27" s="15"/>
      <c r="C27" s="15"/>
      <c r="D27" s="168"/>
      <c r="E27" s="160"/>
      <c r="F27" s="162" t="str">
        <f>IF(E27="","",DATEDIF(E27,$F$7,"Y"))</f>
        <v/>
      </c>
      <c r="G27" s="206"/>
      <c r="H27" s="194"/>
      <c r="I27" s="211"/>
      <c r="K27" s="106"/>
    </row>
    <row r="28" spans="1:11" ht="30" customHeight="1" thickBot="1" x14ac:dyDescent="0.4">
      <c r="A28" s="204"/>
      <c r="B28" s="98"/>
      <c r="C28" s="98"/>
      <c r="D28" s="201"/>
      <c r="E28" s="192"/>
      <c r="F28" s="193"/>
      <c r="G28" s="207"/>
      <c r="H28" s="195"/>
      <c r="I28" s="211"/>
    </row>
    <row r="29" spans="1:11" ht="17.25" customHeight="1" x14ac:dyDescent="0.35">
      <c r="A29" s="202">
        <v>6</v>
      </c>
      <c r="B29" s="15"/>
      <c r="C29" s="15"/>
      <c r="D29" s="200"/>
      <c r="E29" s="196"/>
      <c r="F29" s="197" t="str">
        <f>IF(E29="","",DATEDIF(E29,$F$7,"Y"))</f>
        <v/>
      </c>
      <c r="G29" s="205" t="str">
        <f>IF(OR(E29="",E31=""),"",IF(AND(I29&gt;=6,I29&lt;=10),"10才以下",IF(AND(I29&gt;=11,I29&lt;=12),"11-12才",IF(AND(I29&gt;=13,I29&lt;=15),"13-15才","エラー: 生年月日を確認"))))</f>
        <v/>
      </c>
      <c r="H29" s="198"/>
      <c r="I29" s="211" t="str">
        <f>IF(OR(F29&lt;=5,F31&lt;=5),"1",IF(F29&gt;F31,F29,F31))</f>
        <v/>
      </c>
      <c r="J29" s="33">
        <f t="shared" ref="J29" si="7">COUNTA(B29:E32,H29:H32)</f>
        <v>0</v>
      </c>
      <c r="K29" s="106">
        <f t="shared" ref="K29" si="8">IF(J29=14,1,0)</f>
        <v>0</v>
      </c>
    </row>
    <row r="30" spans="1:11" ht="30" customHeight="1" x14ac:dyDescent="0.35">
      <c r="A30" s="203"/>
      <c r="B30" s="14"/>
      <c r="C30" s="14"/>
      <c r="D30" s="169"/>
      <c r="E30" s="161"/>
      <c r="F30" s="177"/>
      <c r="G30" s="206"/>
      <c r="H30" s="199"/>
      <c r="I30" s="211"/>
    </row>
    <row r="31" spans="1:11" ht="17.25" customHeight="1" x14ac:dyDescent="0.35">
      <c r="A31" s="203"/>
      <c r="B31" s="15"/>
      <c r="C31" s="15"/>
      <c r="D31" s="168"/>
      <c r="E31" s="160"/>
      <c r="F31" s="162" t="str">
        <f>IF(E31="","",DATEDIF(E31,$F$7,"Y"))</f>
        <v/>
      </c>
      <c r="G31" s="206"/>
      <c r="H31" s="194"/>
      <c r="I31" s="211"/>
      <c r="K31" s="106"/>
    </row>
    <row r="32" spans="1:11" ht="30" customHeight="1" thickBot="1" x14ac:dyDescent="0.4">
      <c r="A32" s="204"/>
      <c r="B32" s="98"/>
      <c r="C32" s="98"/>
      <c r="D32" s="201"/>
      <c r="E32" s="192"/>
      <c r="F32" s="193"/>
      <c r="G32" s="207"/>
      <c r="H32" s="195"/>
      <c r="I32" s="211"/>
    </row>
    <row r="33" spans="1:11" ht="17.25" customHeight="1" x14ac:dyDescent="0.35">
      <c r="A33" s="202">
        <v>7</v>
      </c>
      <c r="B33" s="15"/>
      <c r="C33" s="15"/>
      <c r="D33" s="200"/>
      <c r="E33" s="196"/>
      <c r="F33" s="197" t="str">
        <f>IF(E33="","",DATEDIF(E33,$F$7,"Y"))</f>
        <v/>
      </c>
      <c r="G33" s="205" t="str">
        <f>IF(OR(E33="",E35=""),"",IF(AND(I33&gt;=6,I33&lt;=10),"10才以下",IF(AND(I33&gt;=11,I33&lt;=12),"11-12才",IF(AND(I33&gt;=13,I33&lt;=15),"13-15才","エラー: 生年月日を確認"))))</f>
        <v/>
      </c>
      <c r="H33" s="198"/>
      <c r="I33" s="211" t="str">
        <f>IF(OR(F33&lt;=5,F35&lt;=5),"1",IF(F33&gt;F35,F33,F35))</f>
        <v/>
      </c>
      <c r="J33" s="33">
        <f t="shared" ref="J33" si="9">COUNTA(B33:E36,H33:H36)</f>
        <v>0</v>
      </c>
      <c r="K33" s="106">
        <f t="shared" ref="K33" si="10">IF(J33=14,1,0)</f>
        <v>0</v>
      </c>
    </row>
    <row r="34" spans="1:11" ht="30" customHeight="1" x14ac:dyDescent="0.35">
      <c r="A34" s="203"/>
      <c r="B34" s="14"/>
      <c r="C34" s="14"/>
      <c r="D34" s="169"/>
      <c r="E34" s="161"/>
      <c r="F34" s="177"/>
      <c r="G34" s="206"/>
      <c r="H34" s="199"/>
      <c r="I34" s="211"/>
    </row>
    <row r="35" spans="1:11" ht="17.25" customHeight="1" x14ac:dyDescent="0.35">
      <c r="A35" s="203"/>
      <c r="B35" s="15"/>
      <c r="C35" s="15"/>
      <c r="D35" s="168"/>
      <c r="E35" s="160"/>
      <c r="F35" s="162" t="str">
        <f>IF(E35="","",DATEDIF(E35,$F$7,"Y"))</f>
        <v/>
      </c>
      <c r="G35" s="206"/>
      <c r="H35" s="194"/>
      <c r="I35" s="211"/>
      <c r="K35" s="106"/>
    </row>
    <row r="36" spans="1:11" ht="30" customHeight="1" thickBot="1" x14ac:dyDescent="0.4">
      <c r="A36" s="204"/>
      <c r="B36" s="98"/>
      <c r="C36" s="98"/>
      <c r="D36" s="201"/>
      <c r="E36" s="192"/>
      <c r="F36" s="193"/>
      <c r="G36" s="207"/>
      <c r="H36" s="195"/>
      <c r="I36" s="211"/>
    </row>
    <row r="37" spans="1:11" ht="17.25" customHeight="1" x14ac:dyDescent="0.35">
      <c r="A37" s="202">
        <v>8</v>
      </c>
      <c r="B37" s="15"/>
      <c r="C37" s="15"/>
      <c r="D37" s="200"/>
      <c r="E37" s="196"/>
      <c r="F37" s="197" t="str">
        <f>IF(E37="","",DATEDIF(E37,$F$7,"Y"))</f>
        <v/>
      </c>
      <c r="G37" s="205" t="str">
        <f>IF(OR(E37="",E39=""),"",IF(AND(I37&gt;=6,I37&lt;=10),"10才以下",IF(AND(I37&gt;=11,I37&lt;=12),"11-12才",IF(AND(I37&gt;=13,I37&lt;=15),"13-15才","エラー: 生年月日を確認"))))</f>
        <v/>
      </c>
      <c r="H37" s="198"/>
      <c r="I37" s="211" t="str">
        <f>IF(OR(F37&lt;=5,F39&lt;=5),"1",IF(F37&gt;F39,F37,F39))</f>
        <v/>
      </c>
      <c r="J37" s="33">
        <f t="shared" ref="J37" si="11">COUNTA(B37:E40,H37:H40)</f>
        <v>0</v>
      </c>
      <c r="K37" s="106">
        <f t="shared" ref="K37" si="12">IF(J37=14,1,0)</f>
        <v>0</v>
      </c>
    </row>
    <row r="38" spans="1:11" ht="30" customHeight="1" x14ac:dyDescent="0.35">
      <c r="A38" s="203"/>
      <c r="B38" s="14"/>
      <c r="C38" s="14"/>
      <c r="D38" s="169"/>
      <c r="E38" s="161"/>
      <c r="F38" s="177"/>
      <c r="G38" s="206"/>
      <c r="H38" s="199"/>
      <c r="I38" s="211"/>
    </row>
    <row r="39" spans="1:11" ht="17.25" customHeight="1" x14ac:dyDescent="0.35">
      <c r="A39" s="203"/>
      <c r="B39" s="15"/>
      <c r="C39" s="15"/>
      <c r="D39" s="168"/>
      <c r="E39" s="160"/>
      <c r="F39" s="162" t="str">
        <f>IF(E39="","",DATEDIF(E39,$F$7,"Y"))</f>
        <v/>
      </c>
      <c r="G39" s="206"/>
      <c r="H39" s="194"/>
      <c r="I39" s="211"/>
      <c r="K39" s="106"/>
    </row>
    <row r="40" spans="1:11" ht="30" customHeight="1" thickBot="1" x14ac:dyDescent="0.4">
      <c r="A40" s="204"/>
      <c r="B40" s="98"/>
      <c r="C40" s="98"/>
      <c r="D40" s="201"/>
      <c r="E40" s="192"/>
      <c r="F40" s="193"/>
      <c r="G40" s="207"/>
      <c r="H40" s="195"/>
      <c r="I40" s="211"/>
    </row>
    <row r="41" spans="1:11" ht="17.25" customHeight="1" x14ac:dyDescent="0.35">
      <c r="A41" s="202">
        <v>9</v>
      </c>
      <c r="B41" s="15"/>
      <c r="C41" s="15"/>
      <c r="D41" s="200"/>
      <c r="E41" s="196"/>
      <c r="F41" s="197" t="str">
        <f>IF(E41="","",DATEDIF(E41,$F$7,"Y"))</f>
        <v/>
      </c>
      <c r="G41" s="205" t="str">
        <f>IF(OR(E41="",E43=""),"",IF(AND(I41&gt;=6,I41&lt;=10),"10才以下",IF(AND(I41&gt;=11,I41&lt;=12),"11-12才",IF(AND(I41&gt;=13,I41&lt;=15),"13-15才","エラー: 生年月日を確認"))))</f>
        <v/>
      </c>
      <c r="H41" s="198"/>
      <c r="I41" s="211" t="str">
        <f>IF(OR(F41&lt;=5,F43&lt;=5),"1",IF(F41&gt;F43,F41,F43))</f>
        <v/>
      </c>
      <c r="J41" s="33">
        <f t="shared" ref="J41" si="13">COUNTA(B41:E44,H41:H44)</f>
        <v>0</v>
      </c>
      <c r="K41" s="106">
        <f t="shared" ref="K41" si="14">IF(J41=14,1,0)</f>
        <v>0</v>
      </c>
    </row>
    <row r="42" spans="1:11" ht="30" customHeight="1" x14ac:dyDescent="0.35">
      <c r="A42" s="203"/>
      <c r="B42" s="14"/>
      <c r="C42" s="14"/>
      <c r="D42" s="169"/>
      <c r="E42" s="161"/>
      <c r="F42" s="177"/>
      <c r="G42" s="206"/>
      <c r="H42" s="199"/>
      <c r="I42" s="211"/>
    </row>
    <row r="43" spans="1:11" ht="17.25" customHeight="1" x14ac:dyDescent="0.35">
      <c r="A43" s="203"/>
      <c r="B43" s="15"/>
      <c r="C43" s="15"/>
      <c r="D43" s="168"/>
      <c r="E43" s="160"/>
      <c r="F43" s="162" t="str">
        <f>IF(E43="","",DATEDIF(E43,$F$7,"Y"))</f>
        <v/>
      </c>
      <c r="G43" s="206"/>
      <c r="H43" s="194"/>
      <c r="I43" s="211"/>
      <c r="K43" s="106"/>
    </row>
    <row r="44" spans="1:11" ht="30" customHeight="1" thickBot="1" x14ac:dyDescent="0.4">
      <c r="A44" s="204"/>
      <c r="B44" s="98"/>
      <c r="C44" s="98"/>
      <c r="D44" s="201"/>
      <c r="E44" s="192"/>
      <c r="F44" s="193"/>
      <c r="G44" s="207"/>
      <c r="H44" s="195"/>
      <c r="I44" s="211"/>
    </row>
    <row r="45" spans="1:11" ht="17.25" customHeight="1" x14ac:dyDescent="0.35">
      <c r="A45" s="202">
        <v>10</v>
      </c>
      <c r="B45" s="15"/>
      <c r="C45" s="15"/>
      <c r="D45" s="200"/>
      <c r="E45" s="196"/>
      <c r="F45" s="197" t="str">
        <f>IF(E45="","",DATEDIF(E45,$F$7,"Y"))</f>
        <v/>
      </c>
      <c r="G45" s="205" t="str">
        <f>IF(OR(E45="",E47=""),"",IF(AND(I45&gt;=6,I45&lt;=10),"10才以下",IF(AND(I45&gt;=11,I45&lt;=12),"11-12才",IF(AND(I45&gt;=13,I45&lt;=15),"13-15才","エラー: 生年月日を確認"))))</f>
        <v/>
      </c>
      <c r="H45" s="198"/>
      <c r="I45" s="211" t="str">
        <f>IF(OR(F45&lt;=5,F47&lt;=5),"1",IF(F45&gt;F47,F45,F47))</f>
        <v/>
      </c>
      <c r="J45" s="33">
        <f t="shared" ref="J45" si="15">COUNTA(B45:E48,H45:H48)</f>
        <v>0</v>
      </c>
      <c r="K45" s="106">
        <f t="shared" ref="K45" si="16">IF(J45=14,1,0)</f>
        <v>0</v>
      </c>
    </row>
    <row r="46" spans="1:11" ht="30" customHeight="1" x14ac:dyDescent="0.35">
      <c r="A46" s="203"/>
      <c r="B46" s="14"/>
      <c r="C46" s="14"/>
      <c r="D46" s="169"/>
      <c r="E46" s="161"/>
      <c r="F46" s="177"/>
      <c r="G46" s="206"/>
      <c r="H46" s="199"/>
      <c r="I46" s="211"/>
    </row>
    <row r="47" spans="1:11" ht="17.25" customHeight="1" x14ac:dyDescent="0.35">
      <c r="A47" s="203"/>
      <c r="B47" s="15"/>
      <c r="C47" s="15"/>
      <c r="D47" s="168"/>
      <c r="E47" s="160"/>
      <c r="F47" s="162" t="str">
        <f>IF(E47="","",DATEDIF(E47,$F$7,"Y"))</f>
        <v/>
      </c>
      <c r="G47" s="206"/>
      <c r="H47" s="194"/>
      <c r="I47" s="211"/>
      <c r="K47" s="106"/>
    </row>
    <row r="48" spans="1:11" ht="30" customHeight="1" thickBot="1" x14ac:dyDescent="0.4">
      <c r="A48" s="204"/>
      <c r="B48" s="98"/>
      <c r="C48" s="98"/>
      <c r="D48" s="201"/>
      <c r="E48" s="192"/>
      <c r="F48" s="193"/>
      <c r="G48" s="207"/>
      <c r="H48" s="195"/>
      <c r="I48" s="211"/>
    </row>
    <row r="49" spans="1:11" ht="17.25" customHeight="1" x14ac:dyDescent="0.35">
      <c r="A49" s="202">
        <v>11</v>
      </c>
      <c r="B49" s="15"/>
      <c r="C49" s="15"/>
      <c r="D49" s="200"/>
      <c r="E49" s="196"/>
      <c r="F49" s="197" t="str">
        <f>IF(E49="","",DATEDIF(E49,$F$7,"Y"))</f>
        <v/>
      </c>
      <c r="G49" s="205" t="str">
        <f>IF(OR(E49="",E51=""),"",IF(AND(I49&gt;=6,I49&lt;=10),"10才以下",IF(AND(I49&gt;=11,I49&lt;=12),"11-12才",IF(AND(I49&gt;=13,I49&lt;=15),"13-15才","エラー: 生年月日を確認"))))</f>
        <v/>
      </c>
      <c r="H49" s="198"/>
      <c r="I49" s="211" t="str">
        <f>IF(OR(F49&lt;=5,F51&lt;=5),"1",IF(F49&gt;F51,F49,F51))</f>
        <v/>
      </c>
      <c r="J49" s="33">
        <f t="shared" ref="J49" si="17">COUNTA(B49:E52,H49:H52)</f>
        <v>0</v>
      </c>
      <c r="K49" s="106">
        <f t="shared" ref="K49" si="18">IF(J49=14,1,0)</f>
        <v>0</v>
      </c>
    </row>
    <row r="50" spans="1:11" ht="30" customHeight="1" x14ac:dyDescent="0.35">
      <c r="A50" s="203"/>
      <c r="B50" s="14"/>
      <c r="C50" s="14"/>
      <c r="D50" s="169"/>
      <c r="E50" s="161"/>
      <c r="F50" s="177"/>
      <c r="G50" s="206"/>
      <c r="H50" s="199"/>
      <c r="I50" s="211"/>
    </row>
    <row r="51" spans="1:11" ht="17.25" customHeight="1" x14ac:dyDescent="0.35">
      <c r="A51" s="203"/>
      <c r="B51" s="15"/>
      <c r="C51" s="15"/>
      <c r="D51" s="168"/>
      <c r="E51" s="160"/>
      <c r="F51" s="162" t="str">
        <f>IF(E51="","",DATEDIF(E51,$F$7,"Y"))</f>
        <v/>
      </c>
      <c r="G51" s="206"/>
      <c r="H51" s="194"/>
      <c r="I51" s="211"/>
      <c r="K51" s="106"/>
    </row>
    <row r="52" spans="1:11" ht="30" customHeight="1" thickBot="1" x14ac:dyDescent="0.4">
      <c r="A52" s="204"/>
      <c r="B52" s="98"/>
      <c r="C52" s="98"/>
      <c r="D52" s="201"/>
      <c r="E52" s="192"/>
      <c r="F52" s="193"/>
      <c r="G52" s="207"/>
      <c r="H52" s="195"/>
      <c r="I52" s="211"/>
    </row>
    <row r="53" spans="1:11" ht="17.25" customHeight="1" x14ac:dyDescent="0.35">
      <c r="A53" s="202">
        <v>12</v>
      </c>
      <c r="B53" s="15"/>
      <c r="C53" s="15"/>
      <c r="D53" s="200"/>
      <c r="E53" s="196"/>
      <c r="F53" s="197" t="str">
        <f>IF(E53="","",DATEDIF(E53,$F$7,"Y"))</f>
        <v/>
      </c>
      <c r="G53" s="205" t="str">
        <f>IF(OR(E53="",E55=""),"",IF(AND(I53&gt;=6,I53&lt;=10),"10才以下",IF(AND(I53&gt;=11,I53&lt;=12),"11-12才",IF(AND(I53&gt;=13,I53&lt;=15),"13-15才","エラー: 生年月日を確認"))))</f>
        <v/>
      </c>
      <c r="H53" s="198"/>
      <c r="I53" s="211" t="str">
        <f>IF(OR(F53&lt;=5,F55&lt;=5),"1",IF(F53&gt;F55,F53,F55))</f>
        <v/>
      </c>
      <c r="J53" s="33">
        <f t="shared" ref="J53" si="19">COUNTA(B53:E56,H53:H56)</f>
        <v>0</v>
      </c>
      <c r="K53" s="106">
        <f t="shared" ref="K53" si="20">IF(J53=14,1,0)</f>
        <v>0</v>
      </c>
    </row>
    <row r="54" spans="1:11" ht="30" customHeight="1" x14ac:dyDescent="0.35">
      <c r="A54" s="203"/>
      <c r="B54" s="14"/>
      <c r="C54" s="14"/>
      <c r="D54" s="169"/>
      <c r="E54" s="161"/>
      <c r="F54" s="177"/>
      <c r="G54" s="206"/>
      <c r="H54" s="199"/>
      <c r="I54" s="211"/>
    </row>
    <row r="55" spans="1:11" ht="17.25" customHeight="1" x14ac:dyDescent="0.35">
      <c r="A55" s="203"/>
      <c r="B55" s="15"/>
      <c r="C55" s="15"/>
      <c r="D55" s="168"/>
      <c r="E55" s="160"/>
      <c r="F55" s="162" t="str">
        <f>IF(E55="","",DATEDIF(E55,$F$7,"Y"))</f>
        <v/>
      </c>
      <c r="G55" s="206"/>
      <c r="H55" s="194"/>
      <c r="I55" s="211"/>
      <c r="K55" s="106"/>
    </row>
    <row r="56" spans="1:11" ht="30" customHeight="1" thickBot="1" x14ac:dyDescent="0.4">
      <c r="A56" s="204"/>
      <c r="B56" s="98"/>
      <c r="C56" s="98"/>
      <c r="D56" s="201"/>
      <c r="E56" s="192"/>
      <c r="F56" s="193"/>
      <c r="G56" s="207"/>
      <c r="H56" s="195"/>
      <c r="I56" s="211"/>
    </row>
    <row r="57" spans="1:11" ht="17.25" customHeight="1" x14ac:dyDescent="0.35">
      <c r="A57" s="202">
        <v>13</v>
      </c>
      <c r="B57" s="15"/>
      <c r="C57" s="15"/>
      <c r="D57" s="200"/>
      <c r="E57" s="196"/>
      <c r="F57" s="197" t="str">
        <f>IF(E57="","",DATEDIF(E57,$F$7,"Y"))</f>
        <v/>
      </c>
      <c r="G57" s="205" t="str">
        <f>IF(OR(E57="",E59=""),"",IF(AND(I57&gt;=6,I57&lt;=10),"10才以下",IF(AND(I57&gt;=11,I57&lt;=12),"11-12才",IF(AND(I57&gt;=13,I57&lt;=15),"13-15才","エラー: 生年月日を確認"))))</f>
        <v/>
      </c>
      <c r="H57" s="198"/>
      <c r="I57" s="211" t="str">
        <f>IF(OR(F57&lt;=5,F59&lt;=5),"1",IF(F57&gt;F59,F57,F59))</f>
        <v/>
      </c>
      <c r="J57" s="33">
        <f t="shared" ref="J57" si="21">COUNTA(B57:E60,H57:H60)</f>
        <v>0</v>
      </c>
      <c r="K57" s="106">
        <f t="shared" ref="K57" si="22">IF(J57=14,1,0)</f>
        <v>0</v>
      </c>
    </row>
    <row r="58" spans="1:11" ht="30" customHeight="1" x14ac:dyDescent="0.35">
      <c r="A58" s="203"/>
      <c r="B58" s="14"/>
      <c r="C58" s="14"/>
      <c r="D58" s="169"/>
      <c r="E58" s="161"/>
      <c r="F58" s="177"/>
      <c r="G58" s="206"/>
      <c r="H58" s="199"/>
      <c r="I58" s="211"/>
    </row>
    <row r="59" spans="1:11" ht="17.25" customHeight="1" x14ac:dyDescent="0.35">
      <c r="A59" s="203"/>
      <c r="B59" s="15"/>
      <c r="C59" s="15"/>
      <c r="D59" s="168"/>
      <c r="E59" s="160"/>
      <c r="F59" s="162" t="str">
        <f>IF(E59="","",DATEDIF(E59,$F$7,"Y"))</f>
        <v/>
      </c>
      <c r="G59" s="206"/>
      <c r="H59" s="194"/>
      <c r="I59" s="211"/>
      <c r="K59" s="106"/>
    </row>
    <row r="60" spans="1:11" ht="30" customHeight="1" thickBot="1" x14ac:dyDescent="0.4">
      <c r="A60" s="204"/>
      <c r="B60" s="98"/>
      <c r="C60" s="98"/>
      <c r="D60" s="201"/>
      <c r="E60" s="192"/>
      <c r="F60" s="193"/>
      <c r="G60" s="207"/>
      <c r="H60" s="195"/>
      <c r="I60" s="211"/>
    </row>
    <row r="61" spans="1:11" ht="17.25" customHeight="1" x14ac:dyDescent="0.35">
      <c r="A61" s="202">
        <v>14</v>
      </c>
      <c r="B61" s="15"/>
      <c r="C61" s="15"/>
      <c r="D61" s="200"/>
      <c r="E61" s="196"/>
      <c r="F61" s="197" t="str">
        <f>IF(E61="","",DATEDIF(E61,$F$7,"Y"))</f>
        <v/>
      </c>
      <c r="G61" s="205" t="str">
        <f>IF(OR(E61="",E63=""),"",IF(AND(I61&gt;=6,I61&lt;=10),"10才以下",IF(AND(I61&gt;=11,I61&lt;=12),"11-12才",IF(AND(I61&gt;=13,I61&lt;=15),"13-15才","エラー: 生年月日を確認"))))</f>
        <v/>
      </c>
      <c r="H61" s="198"/>
      <c r="I61" s="211" t="str">
        <f>IF(OR(F61&lt;=5,F63&lt;=5),"1",IF(F61&gt;F63,F61,F63))</f>
        <v/>
      </c>
      <c r="J61" s="33">
        <f t="shared" ref="J61" si="23">COUNTA(B61:E64,H61:H64)</f>
        <v>0</v>
      </c>
      <c r="K61" s="106">
        <f t="shared" ref="K61" si="24">IF(J61=14,1,0)</f>
        <v>0</v>
      </c>
    </row>
    <row r="62" spans="1:11" ht="30" customHeight="1" x14ac:dyDescent="0.35">
      <c r="A62" s="203"/>
      <c r="B62" s="14"/>
      <c r="C62" s="14"/>
      <c r="D62" s="169"/>
      <c r="E62" s="161"/>
      <c r="F62" s="177"/>
      <c r="G62" s="206"/>
      <c r="H62" s="199"/>
      <c r="I62" s="211"/>
    </row>
    <row r="63" spans="1:11" ht="17.25" customHeight="1" x14ac:dyDescent="0.35">
      <c r="A63" s="203"/>
      <c r="B63" s="15"/>
      <c r="C63" s="15"/>
      <c r="D63" s="168"/>
      <c r="E63" s="160"/>
      <c r="F63" s="162" t="str">
        <f>IF(E63="","",DATEDIF(E63,$F$7,"Y"))</f>
        <v/>
      </c>
      <c r="G63" s="206"/>
      <c r="H63" s="194"/>
      <c r="I63" s="211"/>
      <c r="K63" s="106"/>
    </row>
    <row r="64" spans="1:11" ht="30" customHeight="1" thickBot="1" x14ac:dyDescent="0.4">
      <c r="A64" s="204"/>
      <c r="B64" s="98"/>
      <c r="C64" s="98"/>
      <c r="D64" s="201"/>
      <c r="E64" s="192"/>
      <c r="F64" s="193"/>
      <c r="G64" s="207"/>
      <c r="H64" s="195"/>
      <c r="I64" s="211"/>
    </row>
    <row r="65" spans="1:11" ht="17.25" customHeight="1" x14ac:dyDescent="0.35">
      <c r="A65" s="202">
        <v>15</v>
      </c>
      <c r="B65" s="15"/>
      <c r="C65" s="15"/>
      <c r="D65" s="200"/>
      <c r="E65" s="196"/>
      <c r="F65" s="197" t="str">
        <f>IF(E65="","",DATEDIF(E65,$F$7,"Y"))</f>
        <v/>
      </c>
      <c r="G65" s="205" t="str">
        <f>IF(OR(E65="",E67=""),"",IF(AND(I65&gt;=6,I65&lt;=10),"10才以下",IF(AND(I65&gt;=11,I65&lt;=12),"11-12才",IF(AND(I65&gt;=13,I65&lt;=15),"13-15才","エラー: 生年月日を確認"))))</f>
        <v/>
      </c>
      <c r="H65" s="198"/>
      <c r="I65" s="211" t="str">
        <f>IF(OR(F65&lt;=5,F67&lt;=5),"1",IF(F65&gt;F67,F65,F67))</f>
        <v/>
      </c>
      <c r="J65" s="33">
        <f t="shared" ref="J65" si="25">COUNTA(B65:E68,H65:H68)</f>
        <v>0</v>
      </c>
      <c r="K65" s="106">
        <f t="shared" ref="K65" si="26">IF(J65=14,1,0)</f>
        <v>0</v>
      </c>
    </row>
    <row r="66" spans="1:11" ht="30" customHeight="1" x14ac:dyDescent="0.35">
      <c r="A66" s="203"/>
      <c r="B66" s="14"/>
      <c r="C66" s="14"/>
      <c r="D66" s="169"/>
      <c r="E66" s="161"/>
      <c r="F66" s="177"/>
      <c r="G66" s="206"/>
      <c r="H66" s="199"/>
      <c r="I66" s="211"/>
    </row>
    <row r="67" spans="1:11" ht="17.25" customHeight="1" x14ac:dyDescent="0.35">
      <c r="A67" s="203"/>
      <c r="B67" s="15"/>
      <c r="C67" s="15"/>
      <c r="D67" s="168"/>
      <c r="E67" s="160"/>
      <c r="F67" s="162" t="str">
        <f>IF(E67="","",DATEDIF(E67,$F$7,"Y"))</f>
        <v/>
      </c>
      <c r="G67" s="206"/>
      <c r="H67" s="194"/>
      <c r="I67" s="211"/>
      <c r="K67" s="106"/>
    </row>
    <row r="68" spans="1:11" ht="30" customHeight="1" thickBot="1" x14ac:dyDescent="0.4">
      <c r="A68" s="204"/>
      <c r="B68" s="98"/>
      <c r="C68" s="98"/>
      <c r="D68" s="201"/>
      <c r="E68" s="192"/>
      <c r="F68" s="193"/>
      <c r="G68" s="207"/>
      <c r="H68" s="195"/>
      <c r="I68" s="211"/>
    </row>
  </sheetData>
  <sheetProtection algorithmName="SHA-512" hashValue="pELiCCTSjlJ2/34AgB84rmvSYVbPyTW44r7krcwtNJPSycDXd/gQtOWVHqeIUTC3Yh18r2DfWeiasgo70OQlKg==" saltValue="st1zm1Ni9zQbpVD/DGetmQ==" spinCount="100000" sheet="1" objects="1" scenarios="1" selectLockedCells="1"/>
  <mergeCells count="187">
    <mergeCell ref="I65:I66"/>
    <mergeCell ref="D67:D68"/>
    <mergeCell ref="E67:E68"/>
    <mergeCell ref="F67:F68"/>
    <mergeCell ref="H67:H68"/>
    <mergeCell ref="I67:I68"/>
    <mergeCell ref="A65:A68"/>
    <mergeCell ref="D65:D66"/>
    <mergeCell ref="E65:E66"/>
    <mergeCell ref="F65:F66"/>
    <mergeCell ref="G65:G68"/>
    <mergeCell ref="H65:H66"/>
    <mergeCell ref="I61:I62"/>
    <mergeCell ref="D63:D64"/>
    <mergeCell ref="E63:E64"/>
    <mergeCell ref="F63:F64"/>
    <mergeCell ref="H63:H64"/>
    <mergeCell ref="I63:I64"/>
    <mergeCell ref="A61:A64"/>
    <mergeCell ref="D61:D62"/>
    <mergeCell ref="E61:E62"/>
    <mergeCell ref="F61:F62"/>
    <mergeCell ref="G61:G64"/>
    <mergeCell ref="H61:H62"/>
    <mergeCell ref="I57:I58"/>
    <mergeCell ref="D59:D60"/>
    <mergeCell ref="E59:E60"/>
    <mergeCell ref="F59:F60"/>
    <mergeCell ref="H59:H60"/>
    <mergeCell ref="I59:I60"/>
    <mergeCell ref="A57:A60"/>
    <mergeCell ref="D57:D58"/>
    <mergeCell ref="E57:E58"/>
    <mergeCell ref="F57:F58"/>
    <mergeCell ref="G57:G60"/>
    <mergeCell ref="H57:H58"/>
    <mergeCell ref="I53:I54"/>
    <mergeCell ref="D55:D56"/>
    <mergeCell ref="E55:E56"/>
    <mergeCell ref="F55:F56"/>
    <mergeCell ref="H55:H56"/>
    <mergeCell ref="I55:I56"/>
    <mergeCell ref="A53:A56"/>
    <mergeCell ref="D53:D54"/>
    <mergeCell ref="E53:E54"/>
    <mergeCell ref="F53:F54"/>
    <mergeCell ref="G53:G56"/>
    <mergeCell ref="H53:H54"/>
    <mergeCell ref="I49:I50"/>
    <mergeCell ref="D51:D52"/>
    <mergeCell ref="E51:E52"/>
    <mergeCell ref="F51:F52"/>
    <mergeCell ref="H51:H52"/>
    <mergeCell ref="I51:I52"/>
    <mergeCell ref="A49:A52"/>
    <mergeCell ref="D49:D50"/>
    <mergeCell ref="E49:E50"/>
    <mergeCell ref="F49:F50"/>
    <mergeCell ref="G49:G52"/>
    <mergeCell ref="H49:H50"/>
    <mergeCell ref="I45:I46"/>
    <mergeCell ref="D47:D48"/>
    <mergeCell ref="E47:E48"/>
    <mergeCell ref="F47:F48"/>
    <mergeCell ref="H47:H48"/>
    <mergeCell ref="I47:I48"/>
    <mergeCell ref="A45:A48"/>
    <mergeCell ref="D45:D46"/>
    <mergeCell ref="E45:E46"/>
    <mergeCell ref="F45:F46"/>
    <mergeCell ref="G45:G48"/>
    <mergeCell ref="H45:H46"/>
    <mergeCell ref="I41:I42"/>
    <mergeCell ref="D43:D44"/>
    <mergeCell ref="E43:E44"/>
    <mergeCell ref="F43:F44"/>
    <mergeCell ref="H43:H44"/>
    <mergeCell ref="I43:I44"/>
    <mergeCell ref="A41:A44"/>
    <mergeCell ref="D41:D42"/>
    <mergeCell ref="E41:E42"/>
    <mergeCell ref="F41:F42"/>
    <mergeCell ref="G41:G44"/>
    <mergeCell ref="H41:H42"/>
    <mergeCell ref="I37:I38"/>
    <mergeCell ref="D39:D40"/>
    <mergeCell ref="E39:E40"/>
    <mergeCell ref="F39:F40"/>
    <mergeCell ref="H39:H40"/>
    <mergeCell ref="I39:I40"/>
    <mergeCell ref="A37:A40"/>
    <mergeCell ref="D37:D38"/>
    <mergeCell ref="E37:E38"/>
    <mergeCell ref="F37:F38"/>
    <mergeCell ref="G37:G40"/>
    <mergeCell ref="H37:H38"/>
    <mergeCell ref="I33:I34"/>
    <mergeCell ref="D35:D36"/>
    <mergeCell ref="E35:E36"/>
    <mergeCell ref="F35:F36"/>
    <mergeCell ref="H35:H36"/>
    <mergeCell ref="I35:I36"/>
    <mergeCell ref="A33:A36"/>
    <mergeCell ref="D33:D34"/>
    <mergeCell ref="E33:E34"/>
    <mergeCell ref="F33:F34"/>
    <mergeCell ref="G33:G36"/>
    <mergeCell ref="H33:H34"/>
    <mergeCell ref="I29:I30"/>
    <mergeCell ref="D31:D32"/>
    <mergeCell ref="E31:E32"/>
    <mergeCell ref="F31:F32"/>
    <mergeCell ref="H31:H32"/>
    <mergeCell ref="I31:I32"/>
    <mergeCell ref="A29:A32"/>
    <mergeCell ref="D29:D30"/>
    <mergeCell ref="E29:E30"/>
    <mergeCell ref="F29:F30"/>
    <mergeCell ref="G29:G32"/>
    <mergeCell ref="H29:H30"/>
    <mergeCell ref="I25:I26"/>
    <mergeCell ref="D27:D28"/>
    <mergeCell ref="E27:E28"/>
    <mergeCell ref="F27:F28"/>
    <mergeCell ref="H27:H28"/>
    <mergeCell ref="I27:I28"/>
    <mergeCell ref="A25:A28"/>
    <mergeCell ref="D25:D26"/>
    <mergeCell ref="E25:E26"/>
    <mergeCell ref="F25:F26"/>
    <mergeCell ref="G25:G28"/>
    <mergeCell ref="H25:H26"/>
    <mergeCell ref="A17:A20"/>
    <mergeCell ref="D17:D18"/>
    <mergeCell ref="E17:E18"/>
    <mergeCell ref="F17:F18"/>
    <mergeCell ref="G17:G20"/>
    <mergeCell ref="H17:H18"/>
    <mergeCell ref="I21:I22"/>
    <mergeCell ref="D23:D24"/>
    <mergeCell ref="E23:E24"/>
    <mergeCell ref="F23:F24"/>
    <mergeCell ref="H23:H24"/>
    <mergeCell ref="I23:I24"/>
    <mergeCell ref="A21:A24"/>
    <mergeCell ref="D21:D22"/>
    <mergeCell ref="E21:E22"/>
    <mergeCell ref="F21:F22"/>
    <mergeCell ref="G21:G24"/>
    <mergeCell ref="H21:H22"/>
    <mergeCell ref="I9:I10"/>
    <mergeCell ref="D11:D12"/>
    <mergeCell ref="E11:E12"/>
    <mergeCell ref="F11:F12"/>
    <mergeCell ref="H11:H12"/>
    <mergeCell ref="I11:I12"/>
    <mergeCell ref="I17:I18"/>
    <mergeCell ref="D19:D20"/>
    <mergeCell ref="E19:E20"/>
    <mergeCell ref="F19:F20"/>
    <mergeCell ref="H19:H20"/>
    <mergeCell ref="I19:I20"/>
    <mergeCell ref="I13:I14"/>
    <mergeCell ref="D15:D16"/>
    <mergeCell ref="E15:E16"/>
    <mergeCell ref="F15:F16"/>
    <mergeCell ref="H15:H16"/>
    <mergeCell ref="I15:I16"/>
    <mergeCell ref="A1:H1"/>
    <mergeCell ref="A6:H6"/>
    <mergeCell ref="A7:A8"/>
    <mergeCell ref="B7:C8"/>
    <mergeCell ref="D7:D8"/>
    <mergeCell ref="G7:G8"/>
    <mergeCell ref="H7:H8"/>
    <mergeCell ref="A13:A16"/>
    <mergeCell ref="D13:D14"/>
    <mergeCell ref="E13:E14"/>
    <mergeCell ref="F13:F14"/>
    <mergeCell ref="G13:G16"/>
    <mergeCell ref="H13:H14"/>
    <mergeCell ref="A9:A12"/>
    <mergeCell ref="D9:D10"/>
    <mergeCell ref="E9:E10"/>
    <mergeCell ref="F9:F10"/>
    <mergeCell ref="G9:G12"/>
    <mergeCell ref="H9:H10"/>
  </mergeCells>
  <phoneticPr fontId="2"/>
  <dataValidations count="3">
    <dataValidation type="textLength" allowBlank="1" showInputMessage="1" showErrorMessage="1" error="選手登録番号は6ケタです。ご確認の上入力してください。" promptTitle="選手登録番号" prompt="6から始まる6ケタの登録番号を入力してください。" sqref="H9:H68">
      <formula1>6</formula1>
      <formula2>6</formula2>
    </dataValidation>
    <dataValidation imeMode="fullKatakana" allowBlank="1" showInputMessage="1" showErrorMessage="1" sqref="B9:C9 B11:C11 B13:C13 B15:C15 B17:C17 B19:C19 B21:C21 B23:C23 B25:C25 B27:C27 B29:C29 B31:C31 B33:C33 B35:C35 B37:C37 B39:C39 B41:C41 B43:C43 B45:C45 B47:C47 B49:C49 B51:C51 B53:C53 B55:C55 B57:C57 B59:C59 B61:C61 B63:C63 B65:C65 B67:C67"/>
    <dataValidation imeMode="halfAlpha" allowBlank="1" showInputMessage="1" showErrorMessage="1" sqref="E9:E68"/>
  </dataValidations>
  <printOptions horizontalCentered="1"/>
  <pageMargins left="0.36180555555555555" right="0.19652777777777777" top="0.22152777777777777" bottom="0.29097222222222224" header="0.51180555555555551" footer="0.51180555555555551"/>
  <pageSetup paperSize="9" scale="91" firstPageNumber="0" orientation="portrait" horizontalDpi="300" verticalDpi="300"/>
  <ignoredErrors>
    <ignoredError sqref="J13"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7030A0"/>
  </sheetPr>
  <dimension ref="B1:K36"/>
  <sheetViews>
    <sheetView showGridLines="0" workbookViewId="0">
      <selection activeCell="D6" sqref="D6"/>
    </sheetView>
  </sheetViews>
  <sheetFormatPr baseColWidth="10" defaultColWidth="8.83203125" defaultRowHeight="19" x14ac:dyDescent="0.35"/>
  <cols>
    <col min="1" max="1" width="4.33203125" style="10" customWidth="1"/>
    <col min="2" max="2" width="5.83203125" style="10" customWidth="1"/>
    <col min="3" max="3" width="13.1640625" style="10" customWidth="1"/>
    <col min="4" max="5" width="17.33203125" style="10" customWidth="1"/>
    <col min="6" max="6" width="4.33203125" style="10" customWidth="1"/>
    <col min="7" max="7" width="14.1640625" style="10" customWidth="1"/>
    <col min="8" max="9" width="13.1640625" style="10" customWidth="1"/>
    <col min="10" max="10" width="8.6640625" style="10" customWidth="1"/>
    <col min="11" max="11" width="13" style="10" bestFit="1" customWidth="1"/>
    <col min="12" max="12" width="7.6640625" style="10" customWidth="1"/>
    <col min="13" max="13" width="27.6640625" style="10" bestFit="1" customWidth="1"/>
    <col min="14" max="16384" width="8.83203125" style="10"/>
  </cols>
  <sheetData>
    <row r="1" spans="2:11" ht="29.25" customHeight="1" x14ac:dyDescent="0.35">
      <c r="B1" s="228">
        <f>所属団体情報!$D$7</f>
        <v>0</v>
      </c>
      <c r="C1" s="228"/>
      <c r="D1" s="228"/>
      <c r="E1" s="228"/>
      <c r="F1" s="228"/>
      <c r="G1" s="228"/>
      <c r="H1" s="228"/>
      <c r="I1" s="228"/>
    </row>
    <row r="2" spans="2:11" ht="12.75" customHeight="1" x14ac:dyDescent="0.35">
      <c r="B2" s="17"/>
      <c r="C2" s="17"/>
      <c r="D2" s="17"/>
      <c r="G2" s="17"/>
      <c r="H2" s="17"/>
      <c r="I2" s="17"/>
    </row>
    <row r="3" spans="2:11" ht="33" customHeight="1" x14ac:dyDescent="0.35">
      <c r="B3" s="18" t="s">
        <v>55</v>
      </c>
      <c r="C3" s="12"/>
      <c r="F3" s="11"/>
      <c r="G3" s="11"/>
      <c r="H3" s="11"/>
      <c r="I3" s="11"/>
      <c r="J3" s="11"/>
      <c r="K3" s="11"/>
    </row>
    <row r="4" spans="2:11" ht="20" customHeight="1" x14ac:dyDescent="0.35">
      <c r="B4" s="216" t="s">
        <v>3</v>
      </c>
      <c r="C4" s="216" t="s">
        <v>40</v>
      </c>
      <c r="D4" s="236" t="s">
        <v>4</v>
      </c>
      <c r="E4" s="237"/>
      <c r="F4" s="238" t="s">
        <v>6</v>
      </c>
      <c r="G4" s="239"/>
      <c r="H4" s="240"/>
      <c r="I4" s="229" t="s">
        <v>72</v>
      </c>
      <c r="J4" s="11"/>
      <c r="K4" s="19"/>
    </row>
    <row r="5" spans="2:11" ht="30" customHeight="1" x14ac:dyDescent="0.35">
      <c r="B5" s="217"/>
      <c r="C5" s="217"/>
      <c r="D5" s="214" t="s">
        <v>5</v>
      </c>
      <c r="E5" s="215"/>
      <c r="F5" s="214"/>
      <c r="G5" s="215"/>
      <c r="H5" s="241"/>
      <c r="I5" s="229"/>
      <c r="J5" s="11"/>
      <c r="K5" s="11"/>
    </row>
    <row r="6" spans="2:11" ht="20" customHeight="1" x14ac:dyDescent="0.35">
      <c r="B6" s="216">
        <v>1</v>
      </c>
      <c r="C6" s="218" t="s">
        <v>67</v>
      </c>
      <c r="D6" s="22"/>
      <c r="E6" s="23"/>
      <c r="F6" s="230"/>
      <c r="G6" s="231"/>
      <c r="H6" s="232"/>
      <c r="I6" s="220"/>
      <c r="J6" s="11"/>
    </row>
    <row r="7" spans="2:11" ht="30" customHeight="1" x14ac:dyDescent="0.35">
      <c r="B7" s="217"/>
      <c r="C7" s="219"/>
      <c r="D7" s="24"/>
      <c r="E7" s="25"/>
      <c r="F7" s="233"/>
      <c r="G7" s="234"/>
      <c r="H7" s="235"/>
      <c r="I7" s="221"/>
      <c r="J7" s="11"/>
    </row>
    <row r="8" spans="2:11" ht="20" customHeight="1" x14ac:dyDescent="0.35">
      <c r="B8" s="216">
        <v>2</v>
      </c>
      <c r="C8" s="218" t="s">
        <v>67</v>
      </c>
      <c r="D8" s="22"/>
      <c r="E8" s="23"/>
      <c r="F8" s="230"/>
      <c r="G8" s="231"/>
      <c r="H8" s="232"/>
      <c r="I8" s="220"/>
      <c r="J8" s="11"/>
    </row>
    <row r="9" spans="2:11" ht="30" customHeight="1" x14ac:dyDescent="0.35">
      <c r="B9" s="217"/>
      <c r="C9" s="219"/>
      <c r="D9" s="24"/>
      <c r="E9" s="25"/>
      <c r="F9" s="233"/>
      <c r="G9" s="234"/>
      <c r="H9" s="235"/>
      <c r="I9" s="221"/>
      <c r="J9" s="11"/>
    </row>
    <row r="10" spans="2:11" ht="20" customHeight="1" x14ac:dyDescent="0.35">
      <c r="B10" s="216">
        <v>3</v>
      </c>
      <c r="C10" s="218" t="s">
        <v>66</v>
      </c>
      <c r="D10" s="22"/>
      <c r="E10" s="23"/>
      <c r="F10" s="222"/>
      <c r="G10" s="223"/>
      <c r="H10" s="224"/>
      <c r="I10" s="220"/>
      <c r="J10" s="11"/>
      <c r="K10" s="11"/>
    </row>
    <row r="11" spans="2:11" ht="30" customHeight="1" x14ac:dyDescent="0.35">
      <c r="B11" s="217"/>
      <c r="C11" s="219"/>
      <c r="D11" s="24"/>
      <c r="E11" s="25"/>
      <c r="F11" s="225"/>
      <c r="G11" s="226"/>
      <c r="H11" s="227"/>
      <c r="I11" s="221"/>
      <c r="J11" s="11"/>
      <c r="K11" s="11"/>
    </row>
    <row r="12" spans="2:11" ht="20" customHeight="1" x14ac:dyDescent="0.35">
      <c r="B12" s="216">
        <v>4</v>
      </c>
      <c r="C12" s="218" t="s">
        <v>66</v>
      </c>
      <c r="D12" s="22"/>
      <c r="E12" s="23"/>
      <c r="F12" s="222"/>
      <c r="G12" s="223"/>
      <c r="H12" s="224"/>
      <c r="I12" s="220"/>
      <c r="J12" s="11"/>
      <c r="K12" s="11"/>
    </row>
    <row r="13" spans="2:11" ht="30" customHeight="1" x14ac:dyDescent="0.35">
      <c r="B13" s="217"/>
      <c r="C13" s="219"/>
      <c r="D13" s="24"/>
      <c r="E13" s="25"/>
      <c r="F13" s="225"/>
      <c r="G13" s="226"/>
      <c r="H13" s="227"/>
      <c r="I13" s="221"/>
      <c r="J13" s="11"/>
      <c r="K13" s="11"/>
    </row>
    <row r="14" spans="2:11" ht="20" customHeight="1" x14ac:dyDescent="0.35">
      <c r="B14" s="216">
        <v>5</v>
      </c>
      <c r="C14" s="218" t="s">
        <v>66</v>
      </c>
      <c r="D14" s="22"/>
      <c r="E14" s="23"/>
      <c r="F14" s="222"/>
      <c r="G14" s="223"/>
      <c r="H14" s="224"/>
      <c r="I14" s="220"/>
      <c r="J14" s="11"/>
      <c r="K14" s="11"/>
    </row>
    <row r="15" spans="2:11" ht="30" customHeight="1" x14ac:dyDescent="0.35">
      <c r="B15" s="217"/>
      <c r="C15" s="219"/>
      <c r="D15" s="24"/>
      <c r="E15" s="25"/>
      <c r="F15" s="225"/>
      <c r="G15" s="226"/>
      <c r="H15" s="227"/>
      <c r="I15" s="221"/>
      <c r="J15" s="11"/>
      <c r="K15" s="11"/>
    </row>
    <row r="16" spans="2:11" ht="20" customHeight="1" x14ac:dyDescent="0.35">
      <c r="B16" s="216">
        <v>6</v>
      </c>
      <c r="C16" s="218" t="s">
        <v>66</v>
      </c>
      <c r="D16" s="22"/>
      <c r="E16" s="23"/>
      <c r="F16" s="222"/>
      <c r="G16" s="223"/>
      <c r="H16" s="224"/>
      <c r="I16" s="220"/>
      <c r="J16" s="11"/>
      <c r="K16" s="11"/>
    </row>
    <row r="17" spans="2:11" ht="30" customHeight="1" x14ac:dyDescent="0.35">
      <c r="B17" s="217"/>
      <c r="C17" s="219"/>
      <c r="D17" s="24"/>
      <c r="E17" s="25"/>
      <c r="F17" s="225"/>
      <c r="G17" s="226"/>
      <c r="H17" s="227"/>
      <c r="I17" s="221"/>
      <c r="J17" s="11"/>
      <c r="K17" s="11"/>
    </row>
    <row r="18" spans="2:11" ht="20" customHeight="1" x14ac:dyDescent="0.35">
      <c r="B18" s="216">
        <v>7</v>
      </c>
      <c r="C18" s="218" t="s">
        <v>65</v>
      </c>
      <c r="D18" s="22"/>
      <c r="E18" s="23"/>
      <c r="F18" s="222"/>
      <c r="G18" s="223"/>
      <c r="H18" s="224"/>
      <c r="I18" s="220"/>
      <c r="J18" s="11"/>
      <c r="K18" s="11"/>
    </row>
    <row r="19" spans="2:11" ht="30" customHeight="1" x14ac:dyDescent="0.35">
      <c r="B19" s="217"/>
      <c r="C19" s="219"/>
      <c r="D19" s="24"/>
      <c r="E19" s="25"/>
      <c r="F19" s="225"/>
      <c r="G19" s="226"/>
      <c r="H19" s="227"/>
      <c r="I19" s="221"/>
      <c r="J19" s="11"/>
      <c r="K19" s="11"/>
    </row>
    <row r="20" spans="2:11" ht="20" customHeight="1" x14ac:dyDescent="0.35">
      <c r="B20" s="216">
        <v>8</v>
      </c>
      <c r="C20" s="218" t="s">
        <v>65</v>
      </c>
      <c r="D20" s="22"/>
      <c r="E20" s="23"/>
      <c r="F20" s="222"/>
      <c r="G20" s="223"/>
      <c r="H20" s="224"/>
      <c r="I20" s="220"/>
      <c r="J20" s="11"/>
      <c r="K20" s="11"/>
    </row>
    <row r="21" spans="2:11" ht="30" customHeight="1" x14ac:dyDescent="0.35">
      <c r="B21" s="217"/>
      <c r="C21" s="219"/>
      <c r="D21" s="24"/>
      <c r="E21" s="25"/>
      <c r="F21" s="225"/>
      <c r="G21" s="226"/>
      <c r="H21" s="227"/>
      <c r="I21" s="221"/>
      <c r="J21" s="11"/>
      <c r="K21" s="11"/>
    </row>
    <row r="22" spans="2:11" ht="30" customHeight="1" thickBot="1" x14ac:dyDescent="0.4">
      <c r="B22" s="19" t="s">
        <v>64</v>
      </c>
      <c r="C22" s="20"/>
      <c r="D22" s="21"/>
      <c r="E22" s="21"/>
      <c r="F22" s="20"/>
      <c r="G22" s="20"/>
      <c r="H22" s="20"/>
      <c r="I22" s="20"/>
      <c r="J22" s="11"/>
      <c r="K22" s="11"/>
    </row>
    <row r="23" spans="2:11" ht="30" customHeight="1" thickBot="1" x14ac:dyDescent="0.4">
      <c r="B23" s="20"/>
      <c r="C23" s="20"/>
      <c r="D23" s="242" t="s">
        <v>93</v>
      </c>
      <c r="E23" s="243"/>
      <c r="F23" s="244"/>
      <c r="G23" s="244"/>
      <c r="H23" s="82" t="s">
        <v>94</v>
      </c>
      <c r="I23" s="20"/>
      <c r="J23" s="11"/>
      <c r="K23" s="11"/>
    </row>
    <row r="24" spans="2:11" ht="30" customHeight="1" x14ac:dyDescent="0.35">
      <c r="B24" s="20"/>
      <c r="C24" s="20"/>
      <c r="D24" s="21"/>
      <c r="E24" s="21"/>
      <c r="F24" s="20"/>
      <c r="G24" s="20"/>
      <c r="H24" s="20"/>
      <c r="I24" s="20"/>
      <c r="J24" s="11"/>
      <c r="K24" s="11"/>
    </row>
    <row r="25" spans="2:11" ht="18.75" customHeight="1" x14ac:dyDescent="0.35">
      <c r="B25" s="10" t="s">
        <v>7</v>
      </c>
    </row>
    <row r="26" spans="2:11" ht="18.75" customHeight="1" x14ac:dyDescent="0.35">
      <c r="B26" s="10" t="s">
        <v>63</v>
      </c>
    </row>
    <row r="27" spans="2:11" ht="18.75" customHeight="1" x14ac:dyDescent="0.35">
      <c r="B27" s="10" t="s">
        <v>62</v>
      </c>
    </row>
    <row r="28" spans="2:11" ht="18.75" customHeight="1" x14ac:dyDescent="0.35">
      <c r="B28" s="10" t="s">
        <v>61</v>
      </c>
    </row>
    <row r="29" spans="2:11" ht="18.75" customHeight="1" x14ac:dyDescent="0.35">
      <c r="B29" s="10" t="s">
        <v>41</v>
      </c>
    </row>
    <row r="30" spans="2:11" ht="18.75" customHeight="1" x14ac:dyDescent="0.35">
      <c r="B30" s="10" t="s">
        <v>60</v>
      </c>
    </row>
    <row r="31" spans="2:11" ht="18.75" customHeight="1" x14ac:dyDescent="0.35">
      <c r="B31" s="10" t="s">
        <v>43</v>
      </c>
    </row>
    <row r="32" spans="2:11" ht="18.75" customHeight="1" x14ac:dyDescent="0.35">
      <c r="B32" s="10" t="s">
        <v>118</v>
      </c>
    </row>
    <row r="33" spans="2:2" ht="18.75" customHeight="1" x14ac:dyDescent="0.35">
      <c r="B33" s="10" t="s">
        <v>42</v>
      </c>
    </row>
    <row r="34" spans="2:2" ht="18.75" customHeight="1" x14ac:dyDescent="0.35">
      <c r="B34" s="10" t="s">
        <v>119</v>
      </c>
    </row>
    <row r="35" spans="2:2" ht="18.75" customHeight="1" x14ac:dyDescent="0.35">
      <c r="B35" s="10" t="s">
        <v>44</v>
      </c>
    </row>
    <row r="36" spans="2:2" ht="18.75" customHeight="1" x14ac:dyDescent="0.35">
      <c r="B36" s="10" t="s">
        <v>45</v>
      </c>
    </row>
  </sheetData>
  <sheetProtection selectLockedCells="1"/>
  <mergeCells count="41">
    <mergeCell ref="B14:B15"/>
    <mergeCell ref="C14:C15"/>
    <mergeCell ref="D23:E23"/>
    <mergeCell ref="F23:G23"/>
    <mergeCell ref="B18:B19"/>
    <mergeCell ref="C18:C19"/>
    <mergeCell ref="F18:H19"/>
    <mergeCell ref="B20:B21"/>
    <mergeCell ref="C20:C21"/>
    <mergeCell ref="B1:I1"/>
    <mergeCell ref="I4:I5"/>
    <mergeCell ref="I6:I7"/>
    <mergeCell ref="I8:I9"/>
    <mergeCell ref="I10:I11"/>
    <mergeCell ref="B8:B9"/>
    <mergeCell ref="C8:C9"/>
    <mergeCell ref="F8:H9"/>
    <mergeCell ref="B10:B11"/>
    <mergeCell ref="C10:C11"/>
    <mergeCell ref="F6:H7"/>
    <mergeCell ref="F10:H11"/>
    <mergeCell ref="B4:B5"/>
    <mergeCell ref="C4:C5"/>
    <mergeCell ref="D4:E4"/>
    <mergeCell ref="F4:H5"/>
    <mergeCell ref="D5:E5"/>
    <mergeCell ref="B6:B7"/>
    <mergeCell ref="C6:C7"/>
    <mergeCell ref="I14:I15"/>
    <mergeCell ref="F20:H21"/>
    <mergeCell ref="I16:I17"/>
    <mergeCell ref="I18:I19"/>
    <mergeCell ref="I20:I21"/>
    <mergeCell ref="F14:H15"/>
    <mergeCell ref="I12:I13"/>
    <mergeCell ref="B16:B17"/>
    <mergeCell ref="C16:C17"/>
    <mergeCell ref="F16:H17"/>
    <mergeCell ref="B12:B13"/>
    <mergeCell ref="C12:C13"/>
    <mergeCell ref="F12:H13"/>
  </mergeCells>
  <phoneticPr fontId="2"/>
  <dataValidations count="2">
    <dataValidation type="list" allowBlank="1" showInputMessage="1" showErrorMessage="1" sqref="I6:I21">
      <formula1>"※"</formula1>
    </dataValidation>
    <dataValidation imeMode="fullKatakana" allowBlank="1" showInputMessage="1" showErrorMessage="1" sqref="D6:E6 D8:E8 D10:E10 D12:E12 D14:E14 D16:E16 D18:E18 D20:E20"/>
  </dataValidations>
  <printOptions horizontalCentered="1"/>
  <pageMargins left="0.36180555555555555" right="0.19652777777777777" top="0.22152777777777777" bottom="0.29097222222222224" header="0.51180555555555551" footer="0.51180555555555551"/>
  <pageSetup paperSize="9" scale="91" firstPageNumber="0" orientation="portrait" horizontalDpi="300" verticalDpi="30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B1:J19"/>
  <sheetViews>
    <sheetView showGridLines="0" workbookViewId="0">
      <selection activeCell="C5" sqref="C5:C6"/>
    </sheetView>
  </sheetViews>
  <sheetFormatPr baseColWidth="10" defaultColWidth="8.83203125" defaultRowHeight="19" x14ac:dyDescent="0.35"/>
  <cols>
    <col min="1" max="1" width="4.33203125" style="10" customWidth="1"/>
    <col min="2" max="2" width="5.83203125" style="10" customWidth="1"/>
    <col min="3" max="3" width="13.1640625" style="10" customWidth="1"/>
    <col min="4" max="5" width="17.33203125" style="10" customWidth="1"/>
    <col min="6" max="6" width="4.33203125" style="10" customWidth="1"/>
    <col min="7" max="7" width="14.1640625" style="10" customWidth="1"/>
    <col min="8" max="8" width="13.1640625" style="10" customWidth="1"/>
    <col min="9" max="9" width="8.6640625" style="10" customWidth="1"/>
    <col min="10" max="10" width="13" style="10" bestFit="1" customWidth="1"/>
    <col min="11" max="11" width="2.33203125" style="10" customWidth="1"/>
    <col min="12" max="12" width="27.6640625" style="10" bestFit="1" customWidth="1"/>
    <col min="13" max="16384" width="8.83203125" style="10"/>
  </cols>
  <sheetData>
    <row r="1" spans="2:10" ht="29.25" customHeight="1" x14ac:dyDescent="0.35">
      <c r="B1" s="228">
        <f>所属団体情報!$D$7</f>
        <v>0</v>
      </c>
      <c r="C1" s="228"/>
      <c r="D1" s="228"/>
      <c r="E1" s="228"/>
      <c r="F1" s="228"/>
      <c r="G1" s="228"/>
      <c r="H1" s="228"/>
    </row>
    <row r="2" spans="2:10" ht="33" customHeight="1" x14ac:dyDescent="0.35">
      <c r="B2" s="18" t="s">
        <v>48</v>
      </c>
      <c r="C2" s="12"/>
      <c r="F2" s="11"/>
      <c r="G2" s="11"/>
      <c r="H2" s="40">
        <f>COUNTA(C5:C8)</f>
        <v>0</v>
      </c>
      <c r="I2" s="11"/>
      <c r="J2" s="11"/>
    </row>
    <row r="3" spans="2:10" ht="20" customHeight="1" x14ac:dyDescent="0.35">
      <c r="B3" s="216" t="s">
        <v>68</v>
      </c>
      <c r="C3" s="216" t="s">
        <v>40</v>
      </c>
      <c r="D3" s="236" t="s">
        <v>69</v>
      </c>
      <c r="E3" s="237"/>
      <c r="F3" s="238" t="s">
        <v>6</v>
      </c>
      <c r="G3" s="239"/>
      <c r="H3" s="240"/>
      <c r="I3" s="11"/>
      <c r="J3" s="19"/>
    </row>
    <row r="4" spans="2:10" ht="30" customHeight="1" x14ac:dyDescent="0.35">
      <c r="B4" s="217"/>
      <c r="C4" s="217"/>
      <c r="D4" s="214" t="s">
        <v>5</v>
      </c>
      <c r="E4" s="215"/>
      <c r="F4" s="214"/>
      <c r="G4" s="215"/>
      <c r="H4" s="241"/>
      <c r="I4" s="11"/>
      <c r="J4" s="11"/>
    </row>
    <row r="5" spans="2:10" ht="20" customHeight="1" x14ac:dyDescent="0.35">
      <c r="B5" s="216">
        <v>1</v>
      </c>
      <c r="C5" s="218"/>
      <c r="D5" s="22"/>
      <c r="E5" s="23"/>
      <c r="F5" s="230"/>
      <c r="G5" s="231"/>
      <c r="H5" s="232"/>
      <c r="I5" s="11"/>
      <c r="J5" s="11"/>
    </row>
    <row r="6" spans="2:10" ht="30" customHeight="1" x14ac:dyDescent="0.35">
      <c r="B6" s="217"/>
      <c r="C6" s="219"/>
      <c r="D6" s="24"/>
      <c r="E6" s="25"/>
      <c r="F6" s="233"/>
      <c r="G6" s="234"/>
      <c r="H6" s="235"/>
      <c r="I6" s="11"/>
      <c r="J6" s="11"/>
    </row>
    <row r="7" spans="2:10" ht="20" customHeight="1" x14ac:dyDescent="0.35">
      <c r="B7" s="216">
        <v>2</v>
      </c>
      <c r="C7" s="218"/>
      <c r="D7" s="22"/>
      <c r="E7" s="23"/>
      <c r="F7" s="230"/>
      <c r="G7" s="231"/>
      <c r="H7" s="232"/>
      <c r="I7" s="11"/>
      <c r="J7" s="11"/>
    </row>
    <row r="8" spans="2:10" ht="30" customHeight="1" x14ac:dyDescent="0.35">
      <c r="B8" s="217"/>
      <c r="C8" s="219"/>
      <c r="D8" s="24"/>
      <c r="E8" s="25"/>
      <c r="F8" s="233"/>
      <c r="G8" s="234"/>
      <c r="H8" s="235"/>
      <c r="I8" s="11"/>
      <c r="J8" s="11"/>
    </row>
    <row r="9" spans="2:10" ht="14.25" customHeight="1" x14ac:dyDescent="0.35">
      <c r="B9" s="20"/>
      <c r="C9" s="20"/>
      <c r="D9" s="26"/>
      <c r="E9" s="26"/>
      <c r="F9" s="27"/>
      <c r="G9" s="27"/>
      <c r="H9" s="27"/>
      <c r="I9" s="11"/>
      <c r="J9" s="11"/>
    </row>
    <row r="10" spans="2:10" ht="18" customHeight="1" x14ac:dyDescent="0.35">
      <c r="B10" s="10" t="s">
        <v>54</v>
      </c>
    </row>
    <row r="11" spans="2:10" ht="18" customHeight="1" x14ac:dyDescent="0.35"/>
    <row r="12" spans="2:10" ht="18" customHeight="1" x14ac:dyDescent="0.35"/>
    <row r="13" spans="2:10" ht="18" customHeight="1" x14ac:dyDescent="0.35"/>
    <row r="14" spans="2:10" ht="18" customHeight="1" x14ac:dyDescent="0.35"/>
    <row r="15" spans="2:10" ht="18" customHeight="1" x14ac:dyDescent="0.35"/>
    <row r="16" spans="2:10" ht="18" customHeight="1" x14ac:dyDescent="0.35"/>
    <row r="17" ht="18" customHeight="1" x14ac:dyDescent="0.35"/>
    <row r="18" ht="18" customHeight="1" x14ac:dyDescent="0.35"/>
    <row r="19" ht="18" customHeight="1" x14ac:dyDescent="0.35"/>
  </sheetData>
  <sheetProtection algorithmName="SHA-512" hashValue="N5vilyC2nRc4i5BL+YkLTkMGCo+yhk3pN4cjtgwA2jxrHpOdzBLpZuhgkizr8H8xBblQOgbJDmNrwHqIuOq6oQ==" saltValue="x8/muWEnIqtLrhD9ia+9wg==" spinCount="100000" sheet="1" objects="1" scenarios="1" selectLockedCells="1"/>
  <mergeCells count="12">
    <mergeCell ref="B5:B6"/>
    <mergeCell ref="C5:C6"/>
    <mergeCell ref="F5:H6"/>
    <mergeCell ref="B7:B8"/>
    <mergeCell ref="C7:C8"/>
    <mergeCell ref="F7:H8"/>
    <mergeCell ref="B1:H1"/>
    <mergeCell ref="B3:B4"/>
    <mergeCell ref="C3:C4"/>
    <mergeCell ref="D3:E3"/>
    <mergeCell ref="F3:H4"/>
    <mergeCell ref="D4:E4"/>
  </mergeCells>
  <phoneticPr fontId="2"/>
  <dataValidations count="3">
    <dataValidation type="list" allowBlank="1" showInputMessage="1" showErrorMessage="1" sqref="C9">
      <formula1>"国際,1種"</formula1>
    </dataValidation>
    <dataValidation type="list" allowBlank="1" showInputMessage="1" showErrorMessage="1" sqref="C5:C8">
      <formula1>"国際,1種,2種"</formula1>
    </dataValidation>
    <dataValidation imeMode="fullKatakana" allowBlank="1" showInputMessage="1" showErrorMessage="1" sqref="D5:E5 D7:E7"/>
  </dataValidations>
  <printOptions horizontalCentered="1"/>
  <pageMargins left="0.36180555555555555" right="0.19652777777777777" top="0.22152777777777777" bottom="0.29097222222222224" header="0.51180555555555551" footer="0.51180555555555551"/>
  <pageSetup paperSize="9" scale="91"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O60"/>
  <sheetViews>
    <sheetView showGridLines="0" zoomScale="80" zoomScaleNormal="80" zoomScalePageLayoutView="80" workbookViewId="0">
      <selection activeCell="E18" sqref="E18:F18"/>
    </sheetView>
  </sheetViews>
  <sheetFormatPr baseColWidth="10" defaultColWidth="8.83203125" defaultRowHeight="19" x14ac:dyDescent="0.35"/>
  <cols>
    <col min="1" max="2" width="4.33203125" style="10" customWidth="1"/>
    <col min="3" max="3" width="5.83203125" style="10" customWidth="1"/>
    <col min="4" max="4" width="14.1640625" style="10" customWidth="1"/>
    <col min="5" max="5" width="9.6640625" style="10" customWidth="1"/>
    <col min="6" max="9" width="6.6640625" style="10" customWidth="1"/>
    <col min="10" max="10" width="7.6640625" style="10" customWidth="1"/>
    <col min="11" max="11" width="8.83203125" style="10" customWidth="1"/>
    <col min="12" max="12" width="12.1640625" style="10" customWidth="1"/>
    <col min="13" max="13" width="6.6640625" style="10" customWidth="1"/>
    <col min="14" max="14" width="2.33203125" style="10" customWidth="1"/>
    <col min="15" max="15" width="7.33203125" style="10" bestFit="1" customWidth="1"/>
    <col min="16" max="16384" width="8.83203125" style="10"/>
  </cols>
  <sheetData>
    <row r="1" spans="1:15" ht="29.25" customHeight="1" x14ac:dyDescent="0.35">
      <c r="A1" s="179">
        <f>所属団体情報!$D$7</f>
        <v>0</v>
      </c>
      <c r="B1" s="179"/>
      <c r="C1" s="179"/>
      <c r="D1" s="179"/>
      <c r="E1" s="179"/>
      <c r="F1" s="179"/>
      <c r="G1" s="179"/>
      <c r="H1" s="179"/>
      <c r="I1" s="179"/>
      <c r="J1" s="179"/>
      <c r="K1" s="179"/>
      <c r="L1" s="179"/>
      <c r="M1" s="179"/>
    </row>
    <row r="2" spans="1:15" ht="24" customHeight="1" x14ac:dyDescent="0.35">
      <c r="A2" s="263" t="s">
        <v>120</v>
      </c>
      <c r="B2" s="263"/>
      <c r="C2" s="264"/>
      <c r="D2" s="264"/>
      <c r="E2" s="264"/>
      <c r="F2" s="264"/>
      <c r="G2" s="264"/>
      <c r="H2" s="264"/>
      <c r="I2" s="264"/>
      <c r="J2" s="264"/>
      <c r="K2" s="264"/>
      <c r="L2" s="264"/>
      <c r="M2" s="264"/>
      <c r="O2" s="28"/>
    </row>
    <row r="3" spans="1:15" ht="10.5" customHeight="1" x14ac:dyDescent="0.35"/>
    <row r="4" spans="1:15" ht="27" customHeight="1" thickBot="1" x14ac:dyDescent="0.4">
      <c r="A4" s="267" t="s">
        <v>18</v>
      </c>
      <c r="B4" s="252" t="s">
        <v>46</v>
      </c>
      <c r="C4" s="252"/>
      <c r="D4" s="252"/>
      <c r="E4" s="253"/>
      <c r="F4" s="112" t="s">
        <v>11</v>
      </c>
      <c r="G4" s="112" t="s">
        <v>12</v>
      </c>
      <c r="H4" s="113" t="s">
        <v>13</v>
      </c>
      <c r="I4" s="265" t="s">
        <v>14</v>
      </c>
      <c r="J4" s="252"/>
      <c r="K4" s="253"/>
      <c r="L4" s="265" t="s">
        <v>17</v>
      </c>
      <c r="M4" s="266"/>
      <c r="N4" s="31"/>
    </row>
    <row r="5" spans="1:15" ht="27" customHeight="1" x14ac:dyDescent="0.35">
      <c r="A5" s="268"/>
      <c r="B5" s="114" t="s">
        <v>8</v>
      </c>
      <c r="C5" s="254" t="s">
        <v>84</v>
      </c>
      <c r="D5" s="255"/>
      <c r="E5" s="256"/>
      <c r="F5" s="137">
        <f>'参加申込書 男子個人'!$F$5</f>
        <v>0</v>
      </c>
      <c r="G5" s="136">
        <f>'参加申込書 女子個人'!$F$5</f>
        <v>0</v>
      </c>
      <c r="H5" s="115">
        <f t="shared" ref="H5:H10" si="0">SUM(F5:G5)</f>
        <v>0</v>
      </c>
      <c r="I5" s="116" t="s">
        <v>15</v>
      </c>
      <c r="J5" s="259">
        <v>5000</v>
      </c>
      <c r="K5" s="117" t="s">
        <v>16</v>
      </c>
      <c r="L5" s="118">
        <f>H5*$J$5</f>
        <v>0</v>
      </c>
      <c r="M5" s="119" t="s">
        <v>10</v>
      </c>
      <c r="N5" s="31"/>
    </row>
    <row r="6" spans="1:15" ht="27" customHeight="1" x14ac:dyDescent="0.35">
      <c r="A6" s="268"/>
      <c r="B6" s="120" t="s">
        <v>9</v>
      </c>
      <c r="C6" s="262" t="s">
        <v>79</v>
      </c>
      <c r="D6" s="257"/>
      <c r="E6" s="258"/>
      <c r="F6" s="137">
        <f>'参加申込書 男子個人'!$G$5</f>
        <v>0</v>
      </c>
      <c r="G6" s="137">
        <f>'参加申込書 女子個人'!$G$5</f>
        <v>0</v>
      </c>
      <c r="H6" s="88">
        <f t="shared" si="0"/>
        <v>0</v>
      </c>
      <c r="I6" s="41" t="s">
        <v>15</v>
      </c>
      <c r="J6" s="260"/>
      <c r="K6" s="42" t="s">
        <v>16</v>
      </c>
      <c r="L6" s="110">
        <f t="shared" ref="L6:L10" si="1">H6*$J$5</f>
        <v>0</v>
      </c>
      <c r="M6" s="121" t="s">
        <v>10</v>
      </c>
      <c r="N6" s="31"/>
    </row>
    <row r="7" spans="1:15" ht="27" customHeight="1" thickBot="1" x14ac:dyDescent="0.4">
      <c r="A7" s="268"/>
      <c r="B7" s="122" t="s">
        <v>81</v>
      </c>
      <c r="C7" s="249" t="s">
        <v>80</v>
      </c>
      <c r="D7" s="250"/>
      <c r="E7" s="251"/>
      <c r="F7" s="138">
        <f>'参加申込書 男子個人'!$H$5</f>
        <v>0</v>
      </c>
      <c r="G7" s="138">
        <f>'参加申込書 女子個人'!$H$5</f>
        <v>0</v>
      </c>
      <c r="H7" s="123">
        <f t="shared" si="0"/>
        <v>0</v>
      </c>
      <c r="I7" s="43" t="s">
        <v>15</v>
      </c>
      <c r="J7" s="261"/>
      <c r="K7" s="44" t="s">
        <v>16</v>
      </c>
      <c r="L7" s="111">
        <f t="shared" si="1"/>
        <v>0</v>
      </c>
      <c r="M7" s="124" t="s">
        <v>10</v>
      </c>
      <c r="N7" s="31"/>
    </row>
    <row r="8" spans="1:15" ht="27" customHeight="1" x14ac:dyDescent="0.35">
      <c r="A8" s="268"/>
      <c r="B8" s="125" t="s">
        <v>82</v>
      </c>
      <c r="C8" s="126" t="s">
        <v>83</v>
      </c>
      <c r="D8" s="127"/>
      <c r="E8" s="128"/>
      <c r="F8" s="136">
        <f>'参加申込書 男子シンクロ'!$F$4</f>
        <v>0</v>
      </c>
      <c r="G8" s="136">
        <f>'参加申込書 女子シンクロ'!$F$4</f>
        <v>0</v>
      </c>
      <c r="H8" s="115">
        <f t="shared" si="0"/>
        <v>0</v>
      </c>
      <c r="I8" s="116" t="s">
        <v>15</v>
      </c>
      <c r="J8" s="259">
        <v>5000</v>
      </c>
      <c r="K8" s="117" t="s">
        <v>16</v>
      </c>
      <c r="L8" s="118">
        <f t="shared" si="1"/>
        <v>0</v>
      </c>
      <c r="M8" s="119" t="s">
        <v>10</v>
      </c>
      <c r="N8" s="31"/>
    </row>
    <row r="9" spans="1:15" ht="27" customHeight="1" x14ac:dyDescent="0.35">
      <c r="A9" s="268"/>
      <c r="B9" s="129" t="s">
        <v>87</v>
      </c>
      <c r="C9" s="100" t="s">
        <v>85</v>
      </c>
      <c r="D9" s="101"/>
      <c r="E9" s="102"/>
      <c r="F9" s="137">
        <f>'参加申込書 男子シンクロ'!$G$4</f>
        <v>0</v>
      </c>
      <c r="G9" s="137">
        <f>'参加申込書 女子シンクロ'!$G$4</f>
        <v>0</v>
      </c>
      <c r="H9" s="88">
        <f t="shared" si="0"/>
        <v>0</v>
      </c>
      <c r="I9" s="41" t="s">
        <v>15</v>
      </c>
      <c r="J9" s="260"/>
      <c r="K9" s="42" t="s">
        <v>16</v>
      </c>
      <c r="L9" s="110">
        <f t="shared" si="1"/>
        <v>0</v>
      </c>
      <c r="M9" s="121" t="s">
        <v>10</v>
      </c>
      <c r="N9" s="31"/>
    </row>
    <row r="10" spans="1:15" ht="27" customHeight="1" thickBot="1" x14ac:dyDescent="0.4">
      <c r="A10" s="268"/>
      <c r="B10" s="122" t="s">
        <v>88</v>
      </c>
      <c r="C10" s="249" t="s">
        <v>86</v>
      </c>
      <c r="D10" s="250"/>
      <c r="E10" s="251"/>
      <c r="F10" s="138">
        <f>'参加申込書 男子シンクロ'!$H$4</f>
        <v>0</v>
      </c>
      <c r="G10" s="138">
        <f>'参加申込書 女子シンクロ'!$H$4</f>
        <v>0</v>
      </c>
      <c r="H10" s="130">
        <f t="shared" si="0"/>
        <v>0</v>
      </c>
      <c r="I10" s="43" t="s">
        <v>15</v>
      </c>
      <c r="J10" s="261"/>
      <c r="K10" s="44" t="s">
        <v>16</v>
      </c>
      <c r="L10" s="111">
        <f t="shared" si="1"/>
        <v>0</v>
      </c>
      <c r="M10" s="124" t="s">
        <v>10</v>
      </c>
      <c r="N10" s="31"/>
    </row>
    <row r="11" spans="1:15" ht="27" customHeight="1" x14ac:dyDescent="0.35">
      <c r="A11" s="268"/>
      <c r="B11" s="125" t="s">
        <v>88</v>
      </c>
      <c r="C11" s="255" t="s">
        <v>90</v>
      </c>
      <c r="D11" s="255"/>
      <c r="E11" s="256"/>
      <c r="F11" s="136" t="str">
        <f>'参加申込書 男子個人'!$B$5</f>
        <v/>
      </c>
      <c r="G11" s="136" t="str">
        <f>'参加申込書 女子個人'!$B$5</f>
        <v/>
      </c>
      <c r="H11" s="135">
        <f>SUM(F11:G11)</f>
        <v>0</v>
      </c>
      <c r="I11" s="116" t="s">
        <v>15</v>
      </c>
      <c r="J11" s="259">
        <v>6000</v>
      </c>
      <c r="K11" s="117" t="s">
        <v>16</v>
      </c>
      <c r="L11" s="118">
        <f>H11*$J$11</f>
        <v>0</v>
      </c>
      <c r="M11" s="119" t="s">
        <v>10</v>
      </c>
      <c r="N11" s="31"/>
    </row>
    <row r="12" spans="1:15" ht="27" customHeight="1" x14ac:dyDescent="0.35">
      <c r="A12" s="268"/>
      <c r="B12" s="129" t="s">
        <v>88</v>
      </c>
      <c r="C12" s="257" t="s">
        <v>91</v>
      </c>
      <c r="D12" s="257"/>
      <c r="E12" s="258"/>
      <c r="F12" s="137" t="str">
        <f>IF(O17&lt;=2,"",IF(O17&gt;=5,"",1))</f>
        <v/>
      </c>
      <c r="G12" s="137" t="s">
        <v>108</v>
      </c>
      <c r="H12" s="89">
        <f>SUM(F12:G12)</f>
        <v>0</v>
      </c>
      <c r="I12" s="41" t="s">
        <v>15</v>
      </c>
      <c r="J12" s="260"/>
      <c r="K12" s="42" t="s">
        <v>16</v>
      </c>
      <c r="L12" s="110">
        <f t="shared" ref="L12:L13" si="2">H12*$J$11</f>
        <v>0</v>
      </c>
      <c r="M12" s="121" t="s">
        <v>10</v>
      </c>
      <c r="N12" s="31"/>
    </row>
    <row r="13" spans="1:15" ht="27" customHeight="1" thickBot="1" x14ac:dyDescent="0.4">
      <c r="A13" s="269"/>
      <c r="B13" s="122" t="s">
        <v>88</v>
      </c>
      <c r="C13" s="250" t="s">
        <v>92</v>
      </c>
      <c r="D13" s="250"/>
      <c r="E13" s="251"/>
      <c r="F13" s="138" t="str">
        <f>IF(O18&lt;=2,"",IF(O18&gt;=5,"",1))</f>
        <v/>
      </c>
      <c r="G13" s="138" t="str">
        <f>'参加申込書 女子個人'!$D$5</f>
        <v/>
      </c>
      <c r="H13" s="130">
        <f>SUM(F13:G13)</f>
        <v>0</v>
      </c>
      <c r="I13" s="43" t="s">
        <v>15</v>
      </c>
      <c r="J13" s="261"/>
      <c r="K13" s="44" t="s">
        <v>16</v>
      </c>
      <c r="L13" s="111">
        <f t="shared" si="2"/>
        <v>0</v>
      </c>
      <c r="M13" s="124" t="s">
        <v>10</v>
      </c>
      <c r="N13" s="31"/>
    </row>
    <row r="14" spans="1:15" ht="40.5" customHeight="1" thickBot="1" x14ac:dyDescent="0.4">
      <c r="A14" s="31"/>
      <c r="B14" s="45"/>
      <c r="C14" s="45"/>
      <c r="D14" s="45"/>
      <c r="E14" s="45"/>
      <c r="F14" s="131">
        <f>SUM(F5:F7)</f>
        <v>0</v>
      </c>
      <c r="G14" s="132">
        <f>SUM(G5:G7)</f>
        <v>0</v>
      </c>
      <c r="H14" s="132">
        <f>SUM(H5:H7)</f>
        <v>0</v>
      </c>
      <c r="I14" s="247" t="s">
        <v>49</v>
      </c>
      <c r="J14" s="247"/>
      <c r="K14" s="248"/>
      <c r="L14" s="133">
        <f>SUM(L5:L13)</f>
        <v>0</v>
      </c>
      <c r="M14" s="134" t="s">
        <v>10</v>
      </c>
      <c r="N14" s="31"/>
    </row>
    <row r="15" spans="1:15" ht="17.25" customHeight="1" thickBot="1" x14ac:dyDescent="0.4">
      <c r="A15" s="31"/>
      <c r="B15" s="45"/>
      <c r="C15" s="45"/>
      <c r="D15" s="245"/>
      <c r="E15" s="246"/>
      <c r="F15" s="45"/>
      <c r="G15" s="45"/>
      <c r="H15" s="45"/>
      <c r="I15" s="99"/>
      <c r="J15" s="99"/>
      <c r="K15" s="99"/>
      <c r="L15" s="66"/>
      <c r="M15" s="48"/>
      <c r="N15" s="31"/>
    </row>
    <row r="16" spans="1:15" ht="40.5" customHeight="1" thickBot="1" x14ac:dyDescent="0.4">
      <c r="A16" s="31"/>
      <c r="C16" s="49"/>
      <c r="D16" s="50" t="s">
        <v>48</v>
      </c>
      <c r="E16" s="282">
        <f>帯同審判!H2</f>
        <v>0</v>
      </c>
      <c r="F16" s="283"/>
      <c r="G16" s="45"/>
      <c r="H16" s="45"/>
      <c r="I16" s="273" t="s">
        <v>50</v>
      </c>
      <c r="J16" s="274"/>
      <c r="K16" s="275"/>
      <c r="L16" s="46">
        <f>O16</f>
        <v>0</v>
      </c>
      <c r="M16" s="47" t="s">
        <v>10</v>
      </c>
      <c r="N16" s="31"/>
      <c r="O16" s="33">
        <f>IF(E16=0,H14*2000,IF(E16=2,0,IF(AND(E16=1,H14&gt;10),(H14-10)*2000,0)))</f>
        <v>0</v>
      </c>
    </row>
    <row r="17" spans="1:14" s="16" customFormat="1" ht="24.75" customHeight="1" thickBot="1" x14ac:dyDescent="0.2">
      <c r="A17" s="65"/>
      <c r="B17" s="90"/>
      <c r="C17" s="91"/>
      <c r="D17" s="280" t="s">
        <v>112</v>
      </c>
      <c r="E17" s="281"/>
      <c r="F17" s="90"/>
      <c r="G17" s="90"/>
      <c r="H17" s="90"/>
      <c r="I17" s="94"/>
      <c r="J17" s="94"/>
      <c r="K17" s="94"/>
      <c r="L17" s="92"/>
      <c r="M17" s="93"/>
      <c r="N17" s="65"/>
    </row>
    <row r="18" spans="1:14" ht="40.5" customHeight="1" thickBot="1" x14ac:dyDescent="0.4">
      <c r="C18" s="49"/>
      <c r="D18" s="50" t="s">
        <v>95</v>
      </c>
      <c r="E18" s="276"/>
      <c r="F18" s="277"/>
      <c r="G18" s="52"/>
      <c r="H18" s="52"/>
      <c r="I18" s="273" t="s">
        <v>109</v>
      </c>
      <c r="J18" s="274"/>
      <c r="K18" s="275"/>
      <c r="L18" s="46">
        <f>E18</f>
        <v>0</v>
      </c>
      <c r="M18" s="47" t="s">
        <v>10</v>
      </c>
    </row>
    <row r="19" spans="1:14" s="16" customFormat="1" ht="24.75" customHeight="1" thickBot="1" x14ac:dyDescent="0.2">
      <c r="B19" s="90"/>
      <c r="C19" s="91"/>
      <c r="D19" s="65" t="s">
        <v>110</v>
      </c>
      <c r="E19" s="90"/>
      <c r="F19" s="91"/>
      <c r="G19" s="91"/>
      <c r="H19" s="91"/>
      <c r="I19" s="94"/>
      <c r="J19" s="94"/>
      <c r="K19" s="94"/>
      <c r="L19" s="95"/>
      <c r="M19" s="93"/>
    </row>
    <row r="20" spans="1:14" ht="40.5" customHeight="1" thickBot="1" x14ac:dyDescent="0.4">
      <c r="C20" s="49"/>
      <c r="D20" s="50" t="s">
        <v>56</v>
      </c>
      <c r="E20" s="276"/>
      <c r="F20" s="277"/>
      <c r="G20" s="52"/>
      <c r="H20" s="52"/>
      <c r="I20" s="273" t="s">
        <v>96</v>
      </c>
      <c r="J20" s="274"/>
      <c r="K20" s="275"/>
      <c r="L20" s="46">
        <f>E20</f>
        <v>0</v>
      </c>
      <c r="M20" s="47" t="s">
        <v>10</v>
      </c>
    </row>
    <row r="21" spans="1:14" s="16" customFormat="1" ht="24.75" customHeight="1" thickBot="1" x14ac:dyDescent="0.2">
      <c r="B21" s="90"/>
      <c r="C21" s="91"/>
      <c r="D21" s="65" t="s">
        <v>111</v>
      </c>
      <c r="E21" s="90"/>
      <c r="F21" s="91"/>
      <c r="G21" s="91"/>
      <c r="H21" s="91"/>
      <c r="I21" s="94"/>
      <c r="J21" s="94"/>
      <c r="K21" s="94"/>
      <c r="L21" s="95"/>
      <c r="M21" s="93"/>
    </row>
    <row r="22" spans="1:14" ht="40.5" customHeight="1" thickBot="1" x14ac:dyDescent="0.4">
      <c r="C22" s="49"/>
      <c r="D22" s="50" t="s">
        <v>57</v>
      </c>
      <c r="E22" s="278"/>
      <c r="F22" s="279"/>
      <c r="G22" s="52" t="s">
        <v>59</v>
      </c>
      <c r="H22" s="52"/>
      <c r="I22" s="273" t="s">
        <v>97</v>
      </c>
      <c r="J22" s="274"/>
      <c r="K22" s="275"/>
      <c r="L22" s="46">
        <f>E22*2000</f>
        <v>0</v>
      </c>
      <c r="M22" s="47" t="s">
        <v>10</v>
      </c>
    </row>
    <row r="23" spans="1:14" s="16" customFormat="1" ht="24.75" customHeight="1" thickBot="1" x14ac:dyDescent="0.2">
      <c r="B23" s="90"/>
      <c r="C23" s="90"/>
      <c r="D23" s="65" t="s">
        <v>58</v>
      </c>
      <c r="E23" s="90"/>
      <c r="F23" s="91"/>
      <c r="G23" s="91"/>
      <c r="H23" s="91"/>
      <c r="I23" s="94"/>
      <c r="J23" s="94"/>
      <c r="K23" s="94"/>
      <c r="L23" s="95"/>
      <c r="M23" s="96"/>
    </row>
    <row r="24" spans="1:14" ht="40.5" customHeight="1" thickBot="1" x14ac:dyDescent="0.4">
      <c r="B24" s="45"/>
      <c r="C24" s="45"/>
      <c r="D24" s="45"/>
      <c r="E24" s="45"/>
      <c r="F24" s="52" t="s">
        <v>51</v>
      </c>
      <c r="G24" s="52"/>
      <c r="H24" s="49"/>
      <c r="I24" s="270" t="s">
        <v>98</v>
      </c>
      <c r="J24" s="270"/>
      <c r="K24" s="270"/>
      <c r="L24" s="46">
        <f>SUM(L14:L22)</f>
        <v>0</v>
      </c>
      <c r="M24" s="53" t="s">
        <v>10</v>
      </c>
    </row>
    <row r="25" spans="1:14" ht="9.75" customHeight="1" x14ac:dyDescent="0.35">
      <c r="A25" s="31"/>
      <c r="B25" s="31"/>
      <c r="C25" s="31"/>
      <c r="D25" s="31"/>
      <c r="E25" s="31"/>
      <c r="F25" s="31"/>
      <c r="G25" s="31"/>
      <c r="H25" s="31"/>
      <c r="I25" s="20"/>
      <c r="J25" s="20"/>
      <c r="K25" s="20"/>
      <c r="L25" s="51"/>
      <c r="M25" s="48"/>
      <c r="N25" s="31"/>
    </row>
    <row r="26" spans="1:14" ht="20" customHeight="1" x14ac:dyDescent="0.35">
      <c r="B26" s="10" t="s">
        <v>22</v>
      </c>
    </row>
    <row r="27" spans="1:14" ht="20" customHeight="1" x14ac:dyDescent="0.35"/>
    <row r="28" spans="1:14" ht="20" customHeight="1" x14ac:dyDescent="0.35">
      <c r="B28" s="10" t="s">
        <v>121</v>
      </c>
    </row>
    <row r="29" spans="1:14" ht="20" customHeight="1" x14ac:dyDescent="0.35">
      <c r="B29" s="76" t="s">
        <v>78</v>
      </c>
    </row>
    <row r="30" spans="1:14" ht="20" customHeight="1" x14ac:dyDescent="0.35">
      <c r="B30" s="10" t="s">
        <v>19</v>
      </c>
    </row>
    <row r="31" spans="1:14" ht="20" customHeight="1" x14ac:dyDescent="0.35">
      <c r="B31" s="10" t="s">
        <v>20</v>
      </c>
    </row>
    <row r="32" spans="1:14" ht="20" customHeight="1" x14ac:dyDescent="0.35"/>
    <row r="33" spans="3:11" ht="24.75" customHeight="1" x14ac:dyDescent="0.35">
      <c r="C33" s="54"/>
      <c r="D33" s="55" t="s">
        <v>23</v>
      </c>
      <c r="E33" s="56"/>
      <c r="F33" s="56"/>
      <c r="G33" s="56"/>
      <c r="H33" s="56"/>
      <c r="I33" s="56"/>
      <c r="J33" s="56"/>
      <c r="K33" s="57"/>
    </row>
    <row r="34" spans="3:11" ht="27" x14ac:dyDescent="0.35">
      <c r="C34" s="58"/>
      <c r="D34" s="59" t="s" ph="1">
        <v>52</v>
      </c>
      <c r="E34" s="59"/>
      <c r="F34" s="59"/>
      <c r="G34" s="59"/>
      <c r="H34" s="59"/>
      <c r="I34" s="59"/>
      <c r="J34" s="59"/>
      <c r="K34" s="60"/>
    </row>
    <row r="35" spans="3:11" ht="24.75" customHeight="1" x14ac:dyDescent="0.35">
      <c r="C35" s="58"/>
      <c r="D35" s="59" t="s">
        <v>53</v>
      </c>
      <c r="E35" s="59"/>
      <c r="F35" s="59"/>
      <c r="G35" s="59"/>
      <c r="H35" s="59"/>
      <c r="I35" s="59"/>
      <c r="J35" s="59"/>
      <c r="K35" s="60"/>
    </row>
    <row r="36" spans="3:11" ht="27" x14ac:dyDescent="0.35">
      <c r="C36" s="58"/>
      <c r="D36" s="59" t="s" ph="1">
        <v>115</v>
      </c>
      <c r="E36" s="59"/>
      <c r="F36" s="59"/>
      <c r="G36" s="59"/>
      <c r="H36" s="59"/>
      <c r="I36" s="59"/>
      <c r="J36" s="59"/>
      <c r="K36" s="60"/>
    </row>
    <row r="37" spans="3:11" x14ac:dyDescent="0.35">
      <c r="C37" s="58"/>
      <c r="D37" s="59" t="s">
        <v>21</v>
      </c>
      <c r="E37" s="59"/>
      <c r="F37" s="59"/>
      <c r="G37" s="59"/>
      <c r="H37" s="59"/>
      <c r="I37" s="59"/>
      <c r="J37" s="59"/>
      <c r="K37" s="60"/>
    </row>
    <row r="38" spans="3:11" ht="31" customHeight="1" x14ac:dyDescent="0.35">
      <c r="C38" s="58"/>
      <c r="D38" s="271" t="s">
        <v>116</v>
      </c>
      <c r="E38" s="272"/>
      <c r="F38" s="272"/>
      <c r="G38" s="272"/>
      <c r="H38" s="272"/>
      <c r="I38" s="272"/>
      <c r="J38" s="272"/>
      <c r="K38" s="60"/>
    </row>
    <row r="39" spans="3:11" ht="31" customHeight="1" x14ac:dyDescent="0.35">
      <c r="C39" s="58"/>
      <c r="D39" s="272"/>
      <c r="E39" s="272"/>
      <c r="F39" s="272"/>
      <c r="G39" s="272"/>
      <c r="H39" s="272"/>
      <c r="I39" s="272"/>
      <c r="J39" s="272"/>
      <c r="K39" s="60"/>
    </row>
    <row r="40" spans="3:11" ht="31" customHeight="1" x14ac:dyDescent="0.35">
      <c r="C40" s="58"/>
      <c r="D40" s="272"/>
      <c r="E40" s="272"/>
      <c r="F40" s="272"/>
      <c r="G40" s="272"/>
      <c r="H40" s="272"/>
      <c r="I40" s="272"/>
      <c r="J40" s="272"/>
      <c r="K40" s="60"/>
    </row>
    <row r="41" spans="3:11" ht="31" customHeight="1" x14ac:dyDescent="0.35">
      <c r="C41" s="58"/>
      <c r="D41" s="272"/>
      <c r="E41" s="272"/>
      <c r="F41" s="272"/>
      <c r="G41" s="272"/>
      <c r="H41" s="272"/>
      <c r="I41" s="272"/>
      <c r="J41" s="272"/>
      <c r="K41" s="60"/>
    </row>
    <row r="42" spans="3:11" ht="31" customHeight="1" x14ac:dyDescent="0.35">
      <c r="C42" s="58"/>
      <c r="D42" s="272"/>
      <c r="E42" s="272"/>
      <c r="F42" s="272"/>
      <c r="G42" s="272"/>
      <c r="H42" s="272"/>
      <c r="I42" s="272"/>
      <c r="J42" s="272"/>
      <c r="K42" s="60"/>
    </row>
    <row r="43" spans="3:11" ht="12" customHeight="1" x14ac:dyDescent="0.35">
      <c r="C43" s="61"/>
      <c r="D43" s="62"/>
      <c r="E43" s="62"/>
      <c r="F43" s="62"/>
      <c r="G43" s="62"/>
      <c r="H43" s="62"/>
      <c r="I43" s="62"/>
      <c r="J43" s="62"/>
      <c r="K43" s="63"/>
    </row>
    <row r="44" spans="3:11" ht="16" customHeight="1" x14ac:dyDescent="0.35"/>
    <row r="45" spans="3:11" ht="19.5" customHeight="1" x14ac:dyDescent="0.35"/>
    <row r="46" spans="3:11" ht="19.5" customHeight="1" x14ac:dyDescent="0.35"/>
    <row r="47" spans="3:11" ht="19.5" customHeight="1" x14ac:dyDescent="0.35"/>
    <row r="48" spans="3:11" ht="19.5" customHeight="1" x14ac:dyDescent="0.35"/>
    <row r="49" spans="3:3" ht="19.5" customHeight="1" x14ac:dyDescent="0.35">
      <c r="C49" s="64"/>
    </row>
    <row r="50" spans="3:3" ht="19.5" customHeight="1" x14ac:dyDescent="0.35">
      <c r="C50" s="64"/>
    </row>
    <row r="51" spans="3:3" ht="19.5" customHeight="1" x14ac:dyDescent="0.35">
      <c r="C51" s="64"/>
    </row>
    <row r="52" spans="3:3" ht="19.5" customHeight="1" x14ac:dyDescent="0.35"/>
    <row r="53" spans="3:3" ht="19.5" customHeight="1" x14ac:dyDescent="0.35"/>
    <row r="54" spans="3:3" ht="19.5" customHeight="1" x14ac:dyDescent="0.35">
      <c r="C54" s="64"/>
    </row>
    <row r="55" spans="3:3" ht="19.5" customHeight="1" x14ac:dyDescent="0.35"/>
    <row r="56" spans="3:3" ht="19.5" customHeight="1" x14ac:dyDescent="0.35"/>
    <row r="57" spans="3:3" ht="19.5" customHeight="1" x14ac:dyDescent="0.35"/>
    <row r="58" spans="3:3" ht="19.5" customHeight="1" x14ac:dyDescent="0.35"/>
    <row r="59" spans="3:3" ht="19.5" customHeight="1" x14ac:dyDescent="0.35"/>
    <row r="60" spans="3:3" ht="19.5" customHeight="1" x14ac:dyDescent="0.35"/>
  </sheetData>
  <sheetProtection password="DB73" sheet="1" objects="1" scenarios="1" selectLockedCells="1"/>
  <mergeCells count="29">
    <mergeCell ref="I4:K4"/>
    <mergeCell ref="A4:A13"/>
    <mergeCell ref="I24:K24"/>
    <mergeCell ref="D38:J42"/>
    <mergeCell ref="I16:K16"/>
    <mergeCell ref="I20:K20"/>
    <mergeCell ref="I22:K22"/>
    <mergeCell ref="E20:F20"/>
    <mergeCell ref="E22:F22"/>
    <mergeCell ref="D17:E17"/>
    <mergeCell ref="E18:F18"/>
    <mergeCell ref="I18:K18"/>
    <mergeCell ref="E16:F16"/>
    <mergeCell ref="A1:M1"/>
    <mergeCell ref="D15:E15"/>
    <mergeCell ref="I14:K14"/>
    <mergeCell ref="C7:E7"/>
    <mergeCell ref="B4:E4"/>
    <mergeCell ref="C5:E5"/>
    <mergeCell ref="C11:E11"/>
    <mergeCell ref="C12:E12"/>
    <mergeCell ref="J5:J7"/>
    <mergeCell ref="J8:J10"/>
    <mergeCell ref="J11:J13"/>
    <mergeCell ref="C13:E13"/>
    <mergeCell ref="C10:E10"/>
    <mergeCell ref="C6:E6"/>
    <mergeCell ref="A2:M2"/>
    <mergeCell ref="L4:M4"/>
  </mergeCells>
  <phoneticPr fontId="2"/>
  <dataValidations count="3">
    <dataValidation type="list" allowBlank="1" showInputMessage="1" showErrorMessage="1" sqref="E20:F20">
      <formula1>"50000,30000,20000,10000,5000"</formula1>
    </dataValidation>
    <dataValidation type="list" allowBlank="1" showInputMessage="1" showErrorMessage="1" sqref="E18:F18">
      <formula1>"100000"</formula1>
    </dataValidation>
    <dataValidation type="whole" allowBlank="1" showInputMessage="1" showErrorMessage="1" sqref="E22:F22">
      <formula1>1</formula1>
      <formula2>100</formula2>
    </dataValidation>
  </dataValidations>
  <printOptions horizontalCentered="1"/>
  <pageMargins left="0.36180555555555555" right="0.19652777777777777" top="0.22152777777777777" bottom="0.29097222222222224" header="0.51180555555555551" footer="0.51180555555555551"/>
  <pageSetup paperSize="9" scale="91"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所属団体情報</vt:lpstr>
      <vt:lpstr>参加申込書 男子個人</vt:lpstr>
      <vt:lpstr>参加申込書 男子シンクロ</vt:lpstr>
      <vt:lpstr>参加申込書 女子個人</vt:lpstr>
      <vt:lpstr>参加申込書 女子シンクロ</vt:lpstr>
      <vt:lpstr>AD&amp;撮影申込書</vt:lpstr>
      <vt:lpstr>帯同審判</vt:lpstr>
      <vt:lpstr>振込金総括表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Yumiko</dc:creator>
  <cp:lastModifiedBy>masatoi</cp:lastModifiedBy>
  <cp:lastPrinted>2016-05-14T01:14:35Z</cp:lastPrinted>
  <dcterms:created xsi:type="dcterms:W3CDTF">2011-07-10T12:35:29Z</dcterms:created>
  <dcterms:modified xsi:type="dcterms:W3CDTF">2016-06-03T00:00:41Z</dcterms:modified>
</cp:coreProperties>
</file>